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016"/>
  <workbookPr showInkAnnotation="0" autoCompressPictures="0"/>
  <mc:AlternateContent xmlns:mc="http://schemas.openxmlformats.org/markup-compatibility/2006">
    <mc:Choice Requires="x15">
      <x15ac:absPath xmlns:x15ac="http://schemas.microsoft.com/office/spreadsheetml/2010/11/ac" url="/Users/paulinajurek/Desktop/1Q2017 po zmianach/do wysyłki/"/>
    </mc:Choice>
  </mc:AlternateContent>
  <bookViews>
    <workbookView xWindow="0" yWindow="460" windowWidth="28800" windowHeight="16000" tabRatio="544"/>
  </bookViews>
  <sheets>
    <sheet name="FAST FINANCE S.A." sheetId="1" r:id="rId1"/>
    <sheet name="Bilans" sheetId="2" r:id="rId2"/>
    <sheet name="Rach. Zysków i Strat" sheetId="4" r:id="rId3"/>
    <sheet name="Zmiany w kapitale" sheetId="7" r:id="rId4"/>
    <sheet name="Wskaźniki finansowe" sheetId="5" r:id="rId5"/>
    <sheet name="Akcje i obligacje" sheetId="6" r:id="rId6"/>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34" i="7" l="1"/>
  <c r="K28" i="6"/>
  <c r="K31" i="6"/>
  <c r="H30" i="6"/>
  <c r="H31" i="6"/>
  <c r="D26" i="7"/>
  <c r="D20" i="7"/>
  <c r="D14" i="7"/>
  <c r="B14" i="7"/>
  <c r="C14" i="7"/>
  <c r="E14" i="7"/>
  <c r="E27" i="6"/>
  <c r="G25" i="4"/>
  <c r="B28" i="7"/>
  <c r="B20" i="7"/>
  <c r="B22" i="7"/>
  <c r="L14" i="2"/>
  <c r="L23" i="2"/>
  <c r="F7" i="6"/>
  <c r="D7" i="6"/>
  <c r="L14" i="4"/>
  <c r="L17" i="4"/>
  <c r="L20" i="4"/>
  <c r="L23" i="4"/>
  <c r="L25" i="4"/>
  <c r="K4" i="5"/>
  <c r="G14" i="4"/>
  <c r="G17" i="4"/>
  <c r="G20" i="4"/>
  <c r="H14" i="4"/>
  <c r="E19" i="7"/>
  <c r="E16" i="7"/>
  <c r="C20" i="7"/>
  <c r="B8" i="7"/>
  <c r="E13" i="7"/>
  <c r="E12" i="7"/>
  <c r="E11" i="7"/>
  <c r="E20" i="7"/>
  <c r="E18" i="7"/>
</calcChain>
</file>

<file path=xl/sharedStrings.xml><?xml version="1.0" encoding="utf-8"?>
<sst xmlns="http://schemas.openxmlformats.org/spreadsheetml/2006/main" count="654" uniqueCount="251">
  <si>
    <t>Aktywa razem</t>
  </si>
  <si>
    <t>Pasywa razem</t>
  </si>
  <si>
    <t>Zawartość:</t>
  </si>
  <si>
    <t>1. Bilans</t>
  </si>
  <si>
    <t>w tys. zł</t>
  </si>
  <si>
    <t>Aktywa trwałe</t>
  </si>
  <si>
    <t>Rzeczowe aktywa trwałe</t>
  </si>
  <si>
    <t>Nieruchomości inwestycyjne</t>
  </si>
  <si>
    <t xml:space="preserve"> -</t>
  </si>
  <si>
    <t>Wartość firmy</t>
  </si>
  <si>
    <t>Pozostałe wartości niematerialne</t>
  </si>
  <si>
    <t>Inwestycje w jednostkach stowarzyszonych</t>
  </si>
  <si>
    <t>Aktywa z tytułu podatku odroczonego</t>
  </si>
  <si>
    <t>Należności z tytułu leasingu finansowego</t>
  </si>
  <si>
    <t>Pozostałe aktywa finansowe</t>
  </si>
  <si>
    <t xml:space="preserve">Pozostałe aktywa   </t>
  </si>
  <si>
    <t>Aktywa trwałe razem</t>
  </si>
  <si>
    <t>Aktywa obrotowe</t>
  </si>
  <si>
    <t>Zapasy</t>
  </si>
  <si>
    <t>Należności z tytułu dostaw i usług oraz pozostałe należności</t>
  </si>
  <si>
    <t>Bieżące aktywa podatkowe</t>
  </si>
  <si>
    <t xml:space="preserve">Pozostałe aktywa </t>
  </si>
  <si>
    <t>Środki pieniężne i ich ekwiwalenty</t>
  </si>
  <si>
    <t>Aktywa obrotowe razem</t>
  </si>
  <si>
    <t>Kapitał własny</t>
  </si>
  <si>
    <t>Wyemitowany kapitał akcyjny</t>
  </si>
  <si>
    <t>Nadwyżka ze sprzedaży akcji</t>
  </si>
  <si>
    <t>Kapitał rezerwowy</t>
  </si>
  <si>
    <t>Zysk (strata) z lat ubiegłych</t>
  </si>
  <si>
    <t>Zyski zatrzymane</t>
  </si>
  <si>
    <t>Kapitały przypadające akcjonariuszom jednostki</t>
  </si>
  <si>
    <t>Kapitały przypadające udziałom niesprawującym kontroli</t>
  </si>
  <si>
    <t>Razem kapitał własny</t>
  </si>
  <si>
    <t>Zobowiązania długoterminowe</t>
  </si>
  <si>
    <t>Długoterminowe pożyczki i kredyty bankowe</t>
  </si>
  <si>
    <t>Pozostałe zobowiązania finansowe</t>
  </si>
  <si>
    <t>Zobowiązania z tytułu świadczeń emerytalnych</t>
  </si>
  <si>
    <t>Rezerwa z tytułu odroczonego podatku dochodowego</t>
  </si>
  <si>
    <t xml:space="preserve">Pozostałe zobowiązania </t>
  </si>
  <si>
    <t>Zobowiązania długoterminowe razem</t>
  </si>
  <si>
    <t>Zobowiązania krótkoterminowe</t>
  </si>
  <si>
    <t>Zobowiązania z tytułu dostaw i usług oraz pozostałe zobowiązania</t>
  </si>
  <si>
    <t>Krótkoterminowe pożyczki i kredyty bankowe</t>
  </si>
  <si>
    <t>Bieżące zobowiązania podatkowe</t>
  </si>
  <si>
    <t>Zobowiązania krótkoterminowe razem</t>
  </si>
  <si>
    <t>Zobowiązania razem</t>
  </si>
  <si>
    <t>Działalność kontynuowana</t>
  </si>
  <si>
    <t>Przychody z umów przelewu wierzytelności</t>
  </si>
  <si>
    <t>Przychody windykacyjne</t>
  </si>
  <si>
    <t>Przychody ze sprzedaży towarów i materiałów</t>
  </si>
  <si>
    <t>Koszty wierzytelności</t>
  </si>
  <si>
    <t>Zysk (strata) brutto na sprzedaży</t>
  </si>
  <si>
    <t>Koszty sprzedaży</t>
  </si>
  <si>
    <t>Koszty  zarządu</t>
  </si>
  <si>
    <t>Zysk (strata) ze sprzedaży</t>
  </si>
  <si>
    <t>Pozostałe przychody operacyjne</t>
  </si>
  <si>
    <t>Pozostałe koszty operacyjne</t>
  </si>
  <si>
    <t>Zysk (strata) na działalności operacyjnej</t>
  </si>
  <si>
    <t>Przychody finansowe</t>
  </si>
  <si>
    <t>Koszty finansowe</t>
  </si>
  <si>
    <t>Zysk (strata) przed opodatkowaniem</t>
  </si>
  <si>
    <t>Podatek dochodowy</t>
  </si>
  <si>
    <t>Zysk (strata) netto z działalności kontynuowanej</t>
  </si>
  <si>
    <t>Zysk (strata) netto z działalności zaniechanej</t>
  </si>
  <si>
    <t>Zysk (strata) netto z działalności sprzedanej</t>
  </si>
  <si>
    <t xml:space="preserve">Zysk (strata) netto   </t>
  </si>
  <si>
    <t>3Q 2014</t>
  </si>
  <si>
    <t>3Q 2013</t>
  </si>
  <si>
    <t>2Q 2014</t>
  </si>
  <si>
    <t>1Q 2014</t>
  </si>
  <si>
    <t>1Q 2013</t>
  </si>
  <si>
    <t>2Q 2013</t>
  </si>
  <si>
    <t>4Q 2013</t>
  </si>
  <si>
    <t>1H 2014</t>
  </si>
  <si>
    <t>Rentowność operacyjna (w proc.)</t>
  </si>
  <si>
    <t>Rentowność netto (w proc.)</t>
  </si>
  <si>
    <t>Rentowność EBITDA (w proc.)</t>
  </si>
  <si>
    <t>Rentowność kapitału własnego ROE (w proc.)</t>
  </si>
  <si>
    <t>Rentowność aktywów ROA (w proc.)</t>
  </si>
  <si>
    <t>P/E</t>
  </si>
  <si>
    <t>P/BV</t>
  </si>
  <si>
    <t>1H 2013</t>
  </si>
  <si>
    <t>Seria A</t>
  </si>
  <si>
    <t>Udział w kapitale zakładowym</t>
  </si>
  <si>
    <t>Liczba głosów</t>
  </si>
  <si>
    <t>Seria B</t>
  </si>
  <si>
    <t>Seria C</t>
  </si>
  <si>
    <t>Seria D</t>
  </si>
  <si>
    <t>Seria E</t>
  </si>
  <si>
    <t>Seria F</t>
  </si>
  <si>
    <t>Seria G</t>
  </si>
  <si>
    <t>Termin wykupu</t>
  </si>
  <si>
    <t>Kwota emisji</t>
  </si>
  <si>
    <t>FFI0116</t>
  </si>
  <si>
    <t>FFI0916</t>
  </si>
  <si>
    <t>FFI1116</t>
  </si>
  <si>
    <t>Kapitał podstawowy</t>
  </si>
  <si>
    <t>Emisja akcji</t>
  </si>
  <si>
    <t>Zmniejszenie</t>
  </si>
  <si>
    <t>Zwiększenie</t>
  </si>
  <si>
    <t>Stan na 01.01.2014</t>
  </si>
  <si>
    <t>Stan na 31.12.2013</t>
  </si>
  <si>
    <t>Stan na 01.01.2013</t>
  </si>
  <si>
    <t>3. Zmiany w kapitale własnym</t>
  </si>
  <si>
    <t>4. Wybrane wskaźniki finansowe</t>
  </si>
  <si>
    <t>FAST FINANCE Spółka Akcyjna</t>
  </si>
  <si>
    <t>2. Rachunek zysków i strat</t>
  </si>
  <si>
    <t xml:space="preserve">Aktywa </t>
  </si>
  <si>
    <t>Pasywa</t>
  </si>
  <si>
    <t>Bilans (stan na dzień)</t>
  </si>
  <si>
    <t>Rachunek zysków i strat</t>
  </si>
  <si>
    <t>Zmiany w kapitale własnym spółki</t>
  </si>
  <si>
    <t>Wybrane wskaźniki</t>
  </si>
  <si>
    <t>Wybrane wskaźniki finansowe</t>
  </si>
  <si>
    <t>Za rok 2012</t>
  </si>
  <si>
    <t>Za rok 2013</t>
  </si>
  <si>
    <t>Suma</t>
  </si>
  <si>
    <t>Obligacje</t>
  </si>
  <si>
    <t>5. Akcje i obligacje wyemitowane przez Spółkę</t>
  </si>
  <si>
    <t>Akcje i obligacje wyemitowane przez Spółkę</t>
  </si>
  <si>
    <t xml:space="preserve">Wartość wskaźnika finansowego dla pozostałych serii (nie większy niż 2,5)  </t>
  </si>
  <si>
    <t>Kod obligacji</t>
  </si>
  <si>
    <t>Liczba akcji</t>
  </si>
  <si>
    <t>Oprocentowanie</t>
  </si>
  <si>
    <t>Kod akcji</t>
  </si>
  <si>
    <t>obligacje wykupione</t>
  </si>
  <si>
    <t>Nie notowane (akcje uprzywilejowane)</t>
  </si>
  <si>
    <t>PLFSTFC00012</t>
  </si>
  <si>
    <t>Akcje (oznaczenie "FFI")</t>
  </si>
  <si>
    <t>GPW</t>
  </si>
  <si>
    <t>Catalyst</t>
  </si>
  <si>
    <t>emisja prywatna</t>
  </si>
  <si>
    <t>Data emisji</t>
  </si>
  <si>
    <t>Rynek notowań</t>
  </si>
  <si>
    <t>Wartość nominalna</t>
  </si>
  <si>
    <t>Catalyst, Bond Spot</t>
  </si>
  <si>
    <t>WIBOR 6M + 7,0 p.p.</t>
  </si>
  <si>
    <t>WIBOR 6M + 7,5 p.p.</t>
  </si>
  <si>
    <t>Seria I</t>
  </si>
  <si>
    <t>22 500 000</t>
  </si>
  <si>
    <t>wynik finansowy netto</t>
  </si>
  <si>
    <t xml:space="preserve">przychody netto ze sprzedaży produktów oraz towarów i materiałów </t>
  </si>
  <si>
    <t>Rentowność netto</t>
  </si>
  <si>
    <t>Rentowność operacyjna</t>
  </si>
  <si>
    <t>Rentowność EBITDA</t>
  </si>
  <si>
    <t>zysk (strata) na działalności operacyjnej + amortyzacja</t>
  </si>
  <si>
    <t>Rentowność kapitału własnego (ROE)</t>
  </si>
  <si>
    <t xml:space="preserve">kapitał własny </t>
  </si>
  <si>
    <t>Rentowność aktywów (ROA)</t>
  </si>
  <si>
    <t>aktywa ogółem</t>
  </si>
  <si>
    <t>Wskaźniki zadłużenia finansowego netto*</t>
  </si>
  <si>
    <t>kapitał własny</t>
  </si>
  <si>
    <t>Wskaźnik zadłużenia finansowego netto (dla obligacji pozostałych serii)</t>
  </si>
  <si>
    <t>Metody wyliczania wskaźników</t>
  </si>
  <si>
    <t xml:space="preserve">Udział w liczbie głosów </t>
  </si>
  <si>
    <t>Data pierwszego notowania</t>
  </si>
  <si>
    <t>nie dotyczy</t>
  </si>
  <si>
    <t>4Q 2014</t>
  </si>
  <si>
    <t>Za rok 2014</t>
  </si>
  <si>
    <t>Stan na 31.12.2014</t>
  </si>
  <si>
    <t>Seria J</t>
  </si>
  <si>
    <t>1Q 2015</t>
  </si>
  <si>
    <t>Za rok 2015</t>
  </si>
  <si>
    <t>Stan na 01.01.2015</t>
  </si>
  <si>
    <t xml:space="preserve">Rezerwy krótkoterminowe </t>
  </si>
  <si>
    <t>* Zgodnie z warunkami emisji obligacji poszczególnych serii, Spółka jest zobowiązana do utrzymywania:
- wskaźnika finansowego definiowanego w pozostałych warunkach emisji obligacji jako zadłużenie finansowe pomniejszone o środki pieniężne w stosunku do kapitału własnego na poziomie nie większym niż 2,5.</t>
  </si>
  <si>
    <t>2Q 2015</t>
  </si>
  <si>
    <t>-</t>
  </si>
  <si>
    <t>Przychody przyszłych okresów</t>
  </si>
  <si>
    <t xml:space="preserve">Rezerwy długoterminowe </t>
  </si>
  <si>
    <t>Seria K1</t>
  </si>
  <si>
    <t>Seria K2</t>
  </si>
  <si>
    <t xml:space="preserve">163 354 </t>
  </si>
  <si>
    <t xml:space="preserve">20 532 </t>
  </si>
  <si>
    <t xml:space="preserve">20 651   </t>
  </si>
  <si>
    <t>zysk (strata) na działalności operacyjnej</t>
  </si>
  <si>
    <t>Liczba wyemitowanych obligacji</t>
  </si>
  <si>
    <t>10 000</t>
  </si>
  <si>
    <t>8 730</t>
  </si>
  <si>
    <t>30 000</t>
  </si>
  <si>
    <t>3Q 2015</t>
  </si>
  <si>
    <t>Seria K3</t>
  </si>
  <si>
    <t>Seria L</t>
  </si>
  <si>
    <t>Seria M</t>
  </si>
  <si>
    <t>Seria H1</t>
  </si>
  <si>
    <t>Seria H2</t>
  </si>
  <si>
    <t>Seria H3</t>
  </si>
  <si>
    <t>Seria H4</t>
  </si>
  <si>
    <t>Stan na 31.12.2015</t>
  </si>
  <si>
    <t>10,0 p.p.</t>
  </si>
  <si>
    <t>Stan na 01.01.2016</t>
  </si>
  <si>
    <t>171 709</t>
  </si>
  <si>
    <t>4 216</t>
  </si>
  <si>
    <t>10,5 p.p.</t>
  </si>
  <si>
    <t xml:space="preserve">Wyniki finansowe i wybrane informacje </t>
  </si>
  <si>
    <t>*dane skonsolidowane</t>
  </si>
  <si>
    <t>1Q 2016*</t>
  </si>
  <si>
    <t>Za rok 2016*</t>
  </si>
  <si>
    <t xml:space="preserve">**dane z uwzględniem powyższych zmian zasad rachunkowości oraz dane skonsolidowane
</t>
  </si>
  <si>
    <t>2016-06-30**</t>
  </si>
  <si>
    <t>2016-03-31**</t>
  </si>
  <si>
    <t>2Q 2016*</t>
  </si>
  <si>
    <t>Niniejsze opracowanie ma charakter wyłącznie informacyjny i nie należy jej traktować jako porady inwestycyjnej. Jedynym źródłem informacji w zakresie danych finansowych są opublikowane w trybie wykonywania obowiązków informacyjnych wskazanych we właściwych przepisach prawa raporty okresowe Spółki.
Niniejsze opracowanie zostało sporządzone na podstawie raportów okresowych opublikowanych przez FAST FINANCE Spółka Akcyjna („Spółka”). 
Spółka nie ponosi odpowiedzialności z tytułu jakiejkolwiek szkody wynikającej z wykorzystania niniejszego opracowania lub jego treści albo powstałej w jakikolwiek inny sposób związany z niniejszym opracowaniem.
Odbiorcy niniejszego opracowania ponoszą wyłączną odpowiedzialność za własne analizy i oceny rynku oraz sytuacji rynkowej Spółki i potencjalnych wyników Spółki w przyszłości, dokonane w oparciu o informacje zawarte w niniejszym opracowaniu.
W zakresie, w jakim niniejsze opracowanie zawiera stwierdzenia dotyczące przyszłości, stwierdzenia te wiążą się ze znanym i nieznanym ryzykiem, niepewnością oraz innymi czynnikami, których skutkiem może być to, że rzeczywiste wyniki, sytuacja finansowa, działania i osiągnięcia Spółki, albo wyniki branży będą istotnie różnić się od jakichkolwiek przyszłych wyników, działań lub osiągnięć wyrażonych w takich stwierdzeniach dotyczących przyszłości. 
Spółka nie jest zobowiązana zapewnić odbiorcom niniejszego opracowania jakichkolwiek dodatkowych informacji ani go aktualizować.</t>
  </si>
  <si>
    <t>FFI0121</t>
  </si>
  <si>
    <t>średnioroczna suma aktywów</t>
  </si>
  <si>
    <t xml:space="preserve">średnioroczna suma kapitału własnego </t>
  </si>
  <si>
    <t>zadłużenie finansowe(1) - środki pieniężne i ich ekwiwalenty</t>
  </si>
  <si>
    <t>(1) długoterminowe pożyczki i kredyty bankowe oraz pozostałe zobowiązania finansowe + krótkoterminowe pożyczki i kredyty bankowe oraz pozostałe zobowiązania finansowe</t>
  </si>
  <si>
    <t>2016-09-30**</t>
  </si>
  <si>
    <t>3Q 2016*</t>
  </si>
  <si>
    <t xml:space="preserve">Zysk ze sprzedaży wierzytelności </t>
  </si>
  <si>
    <t xml:space="preserve">Strata ze sprzedaży wierzytelności </t>
  </si>
  <si>
    <t>**dane skonsolidowane</t>
  </si>
  <si>
    <t>1H 2016**/***</t>
  </si>
  <si>
    <t>3Q 2016**</t>
  </si>
  <si>
    <t>1Q 2016**</t>
  </si>
  <si>
    <t>2015-06-30*</t>
  </si>
  <si>
    <t>2015-09-30*</t>
  </si>
  <si>
    <t>2015-12-31*</t>
  </si>
  <si>
    <t>Seria N</t>
  </si>
  <si>
    <t>zero kuponowe</t>
  </si>
  <si>
    <t>Seria O</t>
  </si>
  <si>
    <t>2016-12-31**</t>
  </si>
  <si>
    <t>2016*</t>
  </si>
  <si>
    <t xml:space="preserve">Przychody ze sprzedaży wierzytelności </t>
  </si>
  <si>
    <t>Przychody pozostałe</t>
  </si>
  <si>
    <t>Koszty sprzedanych wierzytelności</t>
  </si>
  <si>
    <t>Wartość sprzedanych towarów</t>
  </si>
  <si>
    <t>2016**/***</t>
  </si>
  <si>
    <t xml:space="preserve"> </t>
  </si>
  <si>
    <t>Stan na 31.12.2016</t>
  </si>
  <si>
    <t>2013</t>
  </si>
  <si>
    <t>2014</t>
  </si>
  <si>
    <t>1H 2015***</t>
  </si>
  <si>
    <t>2015***</t>
  </si>
  <si>
    <t>Seria P</t>
  </si>
  <si>
    <t>FFI0315</t>
  </si>
  <si>
    <t>Seria R</t>
  </si>
  <si>
    <t>Stopa lombardowa NBP (*4)</t>
  </si>
  <si>
    <t>2017-03-31**</t>
  </si>
  <si>
    <t>1Q 2017*</t>
  </si>
  <si>
    <t>Za rok 2017*</t>
  </si>
  <si>
    <t>Stan na 01.01.2017</t>
  </si>
  <si>
    <t>Stan na 31.03.2017</t>
  </si>
  <si>
    <t>Dla danych za rok 2016 (1Q2016, 1H2016, 3Q2016 oraz R2016) oraz za 1Q2017 zaprezentowano dane skonsolidowane, a dla pozostałych okresów dane jednostkowe. Spółka przedstawiła dane jednostkowe z uwagi na brak skonsolidowanych danych porównywalnych.</t>
  </si>
  <si>
    <t>kurs zamknięcia akcji na dzień 31.03.2017: 1,64 zł</t>
  </si>
  <si>
    <t>1Q 2017**</t>
  </si>
  <si>
    <t>Liczba wykupionych / umorzonych obligacji - stan na dzień 30.05.2017</t>
  </si>
  <si>
    <t>Pozostało do wykupu  - stan na dzień 30.05.2017</t>
  </si>
  <si>
    <t>***metoda obliczania wskaźników rentowności kapitału własnego (ROE) i rentowności aktywów (ROA) dla wskazanego okresu:</t>
  </si>
  <si>
    <t>*Dane uwzględniające zmiany zasad rachunkowości, które zostały wprowadzone odpowiednio: 5 sierpnia 2016 roku oraz/lub 26 kwietnia 2017 roku oraz/lub 15 maja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</si>
</sst>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 #,##0.00_)\ _z_ł_ ;_ * \(#,##0.00\)\ _z_ł_ ;_ * &quot;-&quot;??_)\ _z_ł_ ;_ @_ "/>
    <numFmt numFmtId="165" formatCode="_*\ #,##0;* \(#,##0\);_-* &quot;-&quot;;_-@_-"/>
    <numFmt numFmtId="166" formatCode="0.0%"/>
    <numFmt numFmtId="167" formatCode="_*\ #,##0.0;* \(#,##0.0\);_-* &quot;-&quot;;_-@_-"/>
    <numFmt numFmtId="168" formatCode="_ * #,##0_)\ _z_ł_ ;_ * \(#,##0\)\ _z_ł_ ;_ * &quot;-&quot;??_)\ _z_ł_ ;_ @_ "/>
    <numFmt numFmtId="169" formatCode="yyyy\-mm\-dd;@"/>
    <numFmt numFmtId="170" formatCode="_-* #,##0\ &quot;zł&quot;_-;\-* #,##0\ &quot;zł&quot;_-;_-* &quot;-&quot;??\ &quot;zł&quot;_-;_-@_-"/>
    <numFmt numFmtId="171" formatCode="#,##0;[Red]#,##0"/>
    <numFmt numFmtId="172" formatCode="_*\ #,##0.00;* \(#,##0.00\);_-* &quot;-&quot;;_-@_-"/>
    <numFmt numFmtId="173" formatCode="0.0"/>
  </numFmts>
  <fonts count="33" x14ac:knownFonts="1">
    <font>
      <sz val="12"/>
      <color theme="1"/>
      <name val="Calibri"/>
      <family val="2"/>
      <scheme val="minor"/>
    </font>
    <font>
      <sz val="12"/>
      <color theme="1"/>
      <name val="Calibri"/>
      <family val="2"/>
      <charset val="238"/>
      <scheme val="minor"/>
    </font>
    <font>
      <sz val="12"/>
      <color theme="1"/>
      <name val="Calibri"/>
      <family val="2"/>
      <charset val="238"/>
      <scheme val="minor"/>
    </font>
    <font>
      <u/>
      <sz val="12"/>
      <color theme="10"/>
      <name val="Calibri"/>
      <family val="2"/>
      <charset val="238"/>
      <scheme val="minor"/>
    </font>
    <font>
      <u/>
      <sz val="12"/>
      <color theme="11"/>
      <name val="Calibri"/>
      <family val="2"/>
      <charset val="238"/>
      <scheme val="minor"/>
    </font>
    <font>
      <sz val="12"/>
      <color theme="1"/>
      <name val="Arial"/>
      <family val="2"/>
      <charset val="238"/>
    </font>
    <font>
      <sz val="10"/>
      <color theme="1"/>
      <name val="Arial"/>
      <family val="2"/>
      <charset val="238"/>
    </font>
    <font>
      <b/>
      <sz val="10"/>
      <color theme="1"/>
      <name val="Arial"/>
      <family val="2"/>
      <charset val="238"/>
    </font>
    <font>
      <sz val="11"/>
      <color theme="0"/>
      <name val="Arial"/>
      <family val="2"/>
      <charset val="238"/>
    </font>
    <font>
      <b/>
      <sz val="10"/>
      <color rgb="FF9C0F20"/>
      <name val="Arial"/>
      <family val="2"/>
      <charset val="238"/>
    </font>
    <font>
      <sz val="10"/>
      <name val="Arial"/>
      <family val="2"/>
      <charset val="238"/>
    </font>
    <font>
      <sz val="8"/>
      <color theme="1"/>
      <name val="Arial"/>
      <family val="2"/>
      <charset val="238"/>
    </font>
    <font>
      <sz val="16"/>
      <color theme="0"/>
      <name val="Arial"/>
      <family val="2"/>
      <charset val="238"/>
    </font>
    <font>
      <i/>
      <sz val="9"/>
      <color theme="1"/>
      <name val="Arial"/>
      <family val="2"/>
      <charset val="238"/>
    </font>
    <font>
      <sz val="10"/>
      <color rgb="FFC4091B"/>
      <name val="Arial"/>
      <family val="2"/>
      <charset val="238"/>
    </font>
    <font>
      <sz val="10"/>
      <color rgb="FF3F3F3F"/>
      <name val="Arial"/>
      <family val="2"/>
      <charset val="238"/>
    </font>
    <font>
      <sz val="10"/>
      <color theme="0"/>
      <name val="Arial"/>
      <family val="2"/>
      <charset val="238"/>
    </font>
    <font>
      <i/>
      <sz val="10"/>
      <color theme="1"/>
      <name val="Arial"/>
      <family val="2"/>
      <charset val="238"/>
    </font>
    <font>
      <b/>
      <sz val="10"/>
      <color rgb="FFFFFFFF"/>
      <name val="Arial"/>
      <family val="2"/>
      <charset val="238"/>
    </font>
    <font>
      <b/>
      <sz val="10"/>
      <name val="Arial"/>
      <family val="2"/>
      <charset val="238"/>
    </font>
    <font>
      <sz val="10"/>
      <color rgb="FFFFFFFF"/>
      <name val="Arial"/>
      <family val="2"/>
      <charset val="238"/>
    </font>
    <font>
      <i/>
      <sz val="9"/>
      <color rgb="FF3F3F3F"/>
      <name val="Arial"/>
      <family val="2"/>
      <charset val="238"/>
    </font>
    <font>
      <b/>
      <sz val="10"/>
      <color rgb="FF3F3F3F"/>
      <name val="Arial"/>
      <family val="2"/>
      <charset val="238"/>
    </font>
    <font>
      <sz val="12"/>
      <color theme="0"/>
      <name val="Arial"/>
      <family val="2"/>
      <charset val="238"/>
    </font>
    <font>
      <sz val="12"/>
      <color theme="0" tint="-0.499984740745262"/>
      <name val="Calibri"/>
      <family val="2"/>
      <charset val="238"/>
      <scheme val="minor"/>
    </font>
    <font>
      <sz val="10"/>
      <color theme="1"/>
      <name val="Calibri"/>
      <family val="2"/>
      <charset val="238"/>
      <scheme val="minor"/>
    </font>
    <font>
      <sz val="9"/>
      <color theme="1"/>
      <name val="Calibri"/>
      <family val="2"/>
      <charset val="238"/>
      <scheme val="minor"/>
    </font>
    <font>
      <sz val="8"/>
      <name val="Calibri"/>
      <family val="2"/>
      <charset val="238"/>
      <scheme val="minor"/>
    </font>
    <font>
      <sz val="10"/>
      <color rgb="FF000000"/>
      <name val="Arial"/>
      <family val="2"/>
      <charset val="238"/>
    </font>
    <font>
      <sz val="8"/>
      <name val="Arial"/>
      <family val="2"/>
      <charset val="238"/>
    </font>
    <font>
      <b/>
      <sz val="12"/>
      <color theme="1"/>
      <name val="Arial"/>
      <family val="2"/>
      <charset val="238"/>
    </font>
    <font>
      <sz val="9"/>
      <color rgb="FF000000"/>
      <name val="Arial"/>
      <family val="2"/>
      <charset val="238"/>
    </font>
    <font>
      <sz val="8"/>
      <color rgb="FF848382"/>
      <name val="Gill Sans MT"/>
    </font>
  </fonts>
  <fills count="9">
    <fill>
      <patternFill patternType="none"/>
    </fill>
    <fill>
      <patternFill patternType="gray125"/>
    </fill>
    <fill>
      <patternFill patternType="solid">
        <fgColor theme="0"/>
        <bgColor indexed="64"/>
      </patternFill>
    </fill>
    <fill>
      <patternFill patternType="solid">
        <fgColor rgb="FFC4091B"/>
        <bgColor indexed="64"/>
      </patternFill>
    </fill>
    <fill>
      <patternFill patternType="solid">
        <fgColor rgb="FFC00000"/>
        <bgColor rgb="FF000000"/>
      </patternFill>
    </fill>
    <fill>
      <patternFill patternType="solid">
        <fgColor rgb="FFC4091B"/>
        <bgColor rgb="FF000000"/>
      </patternFill>
    </fill>
    <fill>
      <patternFill patternType="solid">
        <fgColor rgb="FFFFFFFF"/>
        <bgColor rgb="FF000000"/>
      </patternFill>
    </fill>
    <fill>
      <patternFill patternType="solid">
        <fgColor theme="0"/>
        <bgColor rgb="FF000000"/>
      </patternFill>
    </fill>
    <fill>
      <patternFill patternType="solid">
        <fgColor rgb="FFCDCACA"/>
        <bgColor indexed="64"/>
      </patternFill>
    </fill>
  </fills>
  <borders count="22">
    <border>
      <left/>
      <right/>
      <top/>
      <bottom/>
      <diagonal/>
    </border>
    <border>
      <left/>
      <right/>
      <top style="thin">
        <color rgb="FFC6C5C2"/>
      </top>
      <bottom style="thin">
        <color rgb="FFC6C5C2"/>
      </bottom>
      <diagonal/>
    </border>
    <border>
      <left/>
      <right/>
      <top/>
      <bottom style="thin">
        <color rgb="FFC6C5C2"/>
      </bottom>
      <diagonal/>
    </border>
    <border>
      <left style="thin">
        <color theme="0"/>
      </left>
      <right style="thin">
        <color theme="0"/>
      </right>
      <top/>
      <bottom style="thin">
        <color rgb="FFC6C5C2"/>
      </bottom>
      <diagonal/>
    </border>
    <border>
      <left style="thin">
        <color theme="0"/>
      </left>
      <right style="thin">
        <color theme="0"/>
      </right>
      <top/>
      <bottom/>
      <diagonal/>
    </border>
    <border>
      <left style="thin">
        <color theme="0"/>
      </left>
      <right style="thin">
        <color theme="0"/>
      </right>
      <top style="thin">
        <color rgb="FFC6C5C2"/>
      </top>
      <bottom style="thin">
        <color rgb="FFC6C5C2"/>
      </bottom>
      <diagonal/>
    </border>
    <border>
      <left style="thin">
        <color rgb="FFFFFFFF"/>
      </left>
      <right style="thin">
        <color rgb="FFFFFFFF"/>
      </right>
      <top/>
      <bottom/>
      <diagonal/>
    </border>
    <border>
      <left/>
      <right style="thin">
        <color rgb="FFFFFFFF"/>
      </right>
      <top/>
      <bottom/>
      <diagonal/>
    </border>
    <border>
      <left/>
      <right style="thin">
        <color theme="0"/>
      </right>
      <top/>
      <bottom style="thin">
        <color rgb="FFC6C5C2"/>
      </bottom>
      <diagonal/>
    </border>
    <border>
      <left style="thin">
        <color theme="0"/>
      </left>
      <right/>
      <top/>
      <bottom/>
      <diagonal/>
    </border>
    <border>
      <left/>
      <right style="thin">
        <color theme="0"/>
      </right>
      <top/>
      <bottom/>
      <diagonal/>
    </border>
    <border>
      <left style="thin">
        <color theme="0"/>
      </left>
      <right/>
      <top/>
      <bottom style="thin">
        <color rgb="FFC6C5C2"/>
      </bottom>
      <diagonal/>
    </border>
    <border>
      <left style="thin">
        <color theme="0"/>
      </left>
      <right/>
      <top style="thin">
        <color rgb="FFC6C5C2"/>
      </top>
      <bottom style="thin">
        <color rgb="FFC6C5C2"/>
      </bottom>
      <diagonal/>
    </border>
    <border>
      <left/>
      <right style="thin">
        <color theme="0"/>
      </right>
      <top style="thin">
        <color rgb="FFC6C5C2"/>
      </top>
      <bottom style="thin">
        <color rgb="FFC6C5C2"/>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rgb="FFC6C5C2"/>
      </bottom>
      <diagonal/>
    </border>
    <border>
      <left/>
      <right/>
      <top style="thin">
        <color theme="0"/>
      </top>
      <bottom style="thin">
        <color theme="0"/>
      </bottom>
      <diagonal/>
    </border>
    <border>
      <left/>
      <right/>
      <top style="thin">
        <color auto="1"/>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s>
  <cellStyleXfs count="35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2"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56">
    <xf numFmtId="0" fontId="0" fillId="0" borderId="0" xfId="0"/>
    <xf numFmtId="0" fontId="0" fillId="2" borderId="0" xfId="0" applyFill="1"/>
    <xf numFmtId="0" fontId="6" fillId="2" borderId="0" xfId="0" applyFont="1" applyFill="1"/>
    <xf numFmtId="0" fontId="6" fillId="2" borderId="0" xfId="0" applyFont="1" applyFill="1" applyAlignment="1">
      <alignment wrapText="1"/>
    </xf>
    <xf numFmtId="0" fontId="5" fillId="2" borderId="0" xfId="0" applyFont="1" applyFill="1"/>
    <xf numFmtId="0" fontId="10" fillId="2" borderId="0" xfId="0" applyFont="1" applyFill="1"/>
    <xf numFmtId="0" fontId="11" fillId="2" borderId="0" xfId="0" applyFont="1" applyFill="1" applyAlignment="1">
      <alignment horizontal="left" vertical="top" wrapText="1"/>
    </xf>
    <xf numFmtId="0" fontId="13" fillId="2" borderId="0" xfId="0" applyFont="1" applyFill="1" applyAlignment="1">
      <alignment wrapText="1"/>
    </xf>
    <xf numFmtId="0" fontId="12" fillId="3" borderId="0" xfId="0" applyFont="1" applyFill="1" applyAlignment="1">
      <alignment horizontal="center" vertical="center"/>
    </xf>
    <xf numFmtId="0" fontId="8" fillId="3" borderId="0" xfId="0" applyFont="1" applyFill="1" applyAlignment="1">
      <alignment horizontal="center" vertical="center"/>
    </xf>
    <xf numFmtId="0" fontId="7" fillId="2" borderId="0" xfId="0" applyFont="1" applyFill="1" applyBorder="1" applyAlignment="1">
      <alignment wrapText="1"/>
    </xf>
    <xf numFmtId="164" fontId="7" fillId="2" borderId="0" xfId="13" applyFont="1" applyFill="1" applyBorder="1"/>
    <xf numFmtId="0" fontId="9" fillId="2" borderId="0" xfId="0" applyFont="1" applyFill="1" applyBorder="1" applyAlignment="1">
      <alignment wrapText="1"/>
    </xf>
    <xf numFmtId="164" fontId="9" fillId="2" borderId="0" xfId="13" applyFont="1" applyFill="1" applyBorder="1"/>
    <xf numFmtId="0" fontId="6" fillId="2" borderId="0" xfId="0" applyFont="1" applyFill="1" applyBorder="1" applyAlignment="1">
      <alignment horizontal="left" wrapText="1" indent="1"/>
    </xf>
    <xf numFmtId="164" fontId="6" fillId="2" borderId="0" xfId="13" applyFont="1" applyFill="1" applyBorder="1"/>
    <xf numFmtId="0" fontId="6" fillId="2" borderId="0" xfId="0" applyFont="1" applyFill="1" applyBorder="1" applyAlignment="1">
      <alignment horizontal="left" wrapText="1" indent="2"/>
    </xf>
    <xf numFmtId="0" fontId="16" fillId="3" borderId="0" xfId="0" applyFont="1" applyFill="1" applyAlignment="1">
      <alignment horizontal="center" vertical="center" wrapText="1"/>
    </xf>
    <xf numFmtId="0" fontId="19" fillId="2" borderId="0" xfId="0" applyFont="1" applyFill="1"/>
    <xf numFmtId="4" fontId="19" fillId="2" borderId="0" xfId="0" applyNumberFormat="1" applyFont="1" applyFill="1"/>
    <xf numFmtId="165" fontId="10" fillId="2" borderId="0" xfId="13" applyNumberFormat="1" applyFont="1" applyFill="1" applyAlignment="1">
      <alignment horizontal="right"/>
    </xf>
    <xf numFmtId="165" fontId="19" fillId="2" borderId="0" xfId="0" applyNumberFormat="1" applyFont="1" applyFill="1" applyAlignment="1">
      <alignment horizontal="right"/>
    </xf>
    <xf numFmtId="0" fontId="19" fillId="2" borderId="2" xfId="0" applyFont="1" applyFill="1" applyBorder="1"/>
    <xf numFmtId="0" fontId="19" fillId="2" borderId="1" xfId="0" applyFont="1" applyFill="1" applyBorder="1"/>
    <xf numFmtId="14" fontId="16" fillId="3" borderId="4" xfId="0" applyNumberFormat="1" applyFont="1" applyFill="1" applyBorder="1" applyAlignment="1">
      <alignment horizontal="center" vertical="center" wrapText="1"/>
    </xf>
    <xf numFmtId="14" fontId="16" fillId="3" borderId="4" xfId="0" applyNumberFormat="1" applyFont="1" applyFill="1" applyBorder="1" applyAlignment="1">
      <alignment horizontal="center" vertical="center"/>
    </xf>
    <xf numFmtId="0" fontId="17" fillId="2" borderId="4" xfId="0" applyFont="1" applyFill="1" applyBorder="1" applyAlignment="1">
      <alignment wrapText="1"/>
    </xf>
    <xf numFmtId="0" fontId="6" fillId="2" borderId="4" xfId="0" applyFont="1" applyFill="1" applyBorder="1"/>
    <xf numFmtId="0" fontId="18" fillId="5" borderId="4" xfId="0" applyFont="1" applyFill="1" applyBorder="1"/>
    <xf numFmtId="0" fontId="10" fillId="3" borderId="4" xfId="0" applyFont="1" applyFill="1" applyBorder="1"/>
    <xf numFmtId="0" fontId="6" fillId="3" borderId="4" xfId="0" applyFont="1" applyFill="1" applyBorder="1"/>
    <xf numFmtId="4" fontId="19" fillId="2" borderId="4" xfId="0" applyNumberFormat="1" applyFont="1" applyFill="1" applyBorder="1"/>
    <xf numFmtId="0" fontId="6" fillId="2" borderId="4" xfId="0" applyFont="1" applyFill="1" applyBorder="1" applyAlignment="1">
      <alignment wrapText="1"/>
    </xf>
    <xf numFmtId="165" fontId="10" fillId="2" borderId="4" xfId="13" applyNumberFormat="1" applyFont="1" applyFill="1" applyBorder="1" applyAlignment="1">
      <alignment horizontal="right"/>
    </xf>
    <xf numFmtId="165" fontId="6" fillId="2" borderId="4" xfId="0" applyNumberFormat="1" applyFont="1" applyFill="1" applyBorder="1"/>
    <xf numFmtId="165" fontId="10" fillId="2" borderId="4" xfId="0" applyNumberFormat="1" applyFont="1" applyFill="1" applyBorder="1" applyAlignment="1">
      <alignment horizontal="right"/>
    </xf>
    <xf numFmtId="165" fontId="19" fillId="2" borderId="3" xfId="13" applyNumberFormat="1" applyFont="1" applyFill="1" applyBorder="1" applyAlignment="1">
      <alignment horizontal="right"/>
    </xf>
    <xf numFmtId="165" fontId="7" fillId="2" borderId="3" xfId="0" applyNumberFormat="1" applyFont="1" applyFill="1" applyBorder="1"/>
    <xf numFmtId="165" fontId="19" fillId="2" borderId="3" xfId="0" applyNumberFormat="1" applyFont="1" applyFill="1" applyBorder="1" applyAlignment="1">
      <alignment horizontal="right"/>
    </xf>
    <xf numFmtId="165" fontId="19" fillId="2" borderId="5" xfId="13" applyNumberFormat="1" applyFont="1" applyFill="1" applyBorder="1" applyAlignment="1">
      <alignment horizontal="right"/>
    </xf>
    <xf numFmtId="165" fontId="19" fillId="2" borderId="5" xfId="0" applyNumberFormat="1" applyFont="1" applyFill="1" applyBorder="1" applyAlignment="1">
      <alignment horizontal="right"/>
    </xf>
    <xf numFmtId="0" fontId="7" fillId="2" borderId="0" xfId="0" applyFont="1" applyFill="1" applyBorder="1"/>
    <xf numFmtId="165" fontId="7" fillId="2" borderId="5" xfId="0" applyNumberFormat="1" applyFont="1" applyFill="1" applyBorder="1"/>
    <xf numFmtId="0" fontId="18" fillId="4" borderId="4" xfId="0" applyFont="1" applyFill="1" applyBorder="1"/>
    <xf numFmtId="0" fontId="20" fillId="4" borderId="0" xfId="0" applyFont="1" applyFill="1"/>
    <xf numFmtId="0" fontId="6" fillId="2" borderId="0" xfId="0" applyFont="1" applyFill="1" applyBorder="1" applyAlignment="1">
      <alignment horizontal="left" indent="1"/>
    </xf>
    <xf numFmtId="0" fontId="5" fillId="2" borderId="0" xfId="0" applyFont="1" applyFill="1" applyBorder="1"/>
    <xf numFmtId="0" fontId="8" fillId="3" borderId="4" xfId="0" applyFont="1" applyFill="1" applyBorder="1" applyAlignment="1">
      <alignment horizontal="center" vertical="center"/>
    </xf>
    <xf numFmtId="0" fontId="21" fillId="2" borderId="0" xfId="0" applyFont="1" applyFill="1" applyAlignment="1">
      <alignment wrapText="1"/>
    </xf>
    <xf numFmtId="0" fontId="22" fillId="2" borderId="0" xfId="0" applyFont="1" applyFill="1" applyBorder="1"/>
    <xf numFmtId="3" fontId="15" fillId="2" borderId="4" xfId="13" applyNumberFormat="1" applyFont="1" applyFill="1" applyBorder="1" applyAlignment="1">
      <alignment horizontal="right"/>
    </xf>
    <xf numFmtId="3" fontId="22" fillId="2" borderId="4" xfId="0" applyNumberFormat="1" applyFont="1" applyFill="1" applyBorder="1"/>
    <xf numFmtId="3" fontId="15" fillId="2" borderId="4" xfId="0" applyNumberFormat="1" applyFont="1" applyFill="1" applyBorder="1" applyAlignment="1">
      <alignment horizontal="right"/>
    </xf>
    <xf numFmtId="3" fontId="15" fillId="2" borderId="4" xfId="0" applyNumberFormat="1" applyFont="1" applyFill="1" applyBorder="1"/>
    <xf numFmtId="0" fontId="15" fillId="2" borderId="0" xfId="0" applyFont="1" applyFill="1" applyBorder="1" applyAlignment="1">
      <alignment wrapText="1"/>
    </xf>
    <xf numFmtId="0" fontId="15" fillId="2" borderId="0" xfId="0" applyFont="1" applyFill="1" applyBorder="1"/>
    <xf numFmtId="3" fontId="15" fillId="6" borderId="6" xfId="0" applyNumberFormat="1" applyFont="1" applyFill="1" applyBorder="1" applyAlignment="1">
      <alignment horizontal="right"/>
    </xf>
    <xf numFmtId="3" fontId="15" fillId="6" borderId="7" xfId="0" applyNumberFormat="1" applyFont="1" applyFill="1" applyBorder="1" applyAlignment="1">
      <alignment horizontal="right"/>
    </xf>
    <xf numFmtId="0" fontId="22" fillId="2" borderId="2" xfId="0" applyFont="1" applyFill="1" applyBorder="1"/>
    <xf numFmtId="3" fontId="22" fillId="2" borderId="3" xfId="13" applyNumberFormat="1" applyFont="1" applyFill="1" applyBorder="1" applyAlignment="1">
      <alignment horizontal="right"/>
    </xf>
    <xf numFmtId="3" fontId="22" fillId="2" borderId="3" xfId="0" applyNumberFormat="1" applyFont="1" applyFill="1" applyBorder="1"/>
    <xf numFmtId="3" fontId="22" fillId="2" borderId="3" xfId="0" applyNumberFormat="1" applyFont="1" applyFill="1" applyBorder="1" applyAlignment="1">
      <alignment horizontal="right"/>
    </xf>
    <xf numFmtId="3" fontId="22" fillId="2" borderId="4" xfId="13" applyNumberFormat="1" applyFont="1" applyFill="1" applyBorder="1" applyAlignment="1">
      <alignment horizontal="right"/>
    </xf>
    <xf numFmtId="3" fontId="22" fillId="2" borderId="4" xfId="0" applyNumberFormat="1" applyFont="1" applyFill="1" applyBorder="1" applyAlignment="1">
      <alignment horizontal="right"/>
    </xf>
    <xf numFmtId="0" fontId="22" fillId="2" borderId="1" xfId="0" applyFont="1" applyFill="1" applyBorder="1"/>
    <xf numFmtId="3" fontId="22" fillId="2" borderId="5" xfId="13" applyNumberFormat="1" applyFont="1" applyFill="1" applyBorder="1" applyAlignment="1">
      <alignment horizontal="right"/>
    </xf>
    <xf numFmtId="3" fontId="22" fillId="2" borderId="5" xfId="0" applyNumberFormat="1" applyFont="1" applyFill="1" applyBorder="1"/>
    <xf numFmtId="3" fontId="22" fillId="2" borderId="5" xfId="0" applyNumberFormat="1" applyFont="1" applyFill="1" applyBorder="1" applyAlignment="1">
      <alignment horizontal="right"/>
    </xf>
    <xf numFmtId="0" fontId="15" fillId="2" borderId="4" xfId="0" applyFont="1" applyFill="1" applyBorder="1"/>
    <xf numFmtId="165" fontId="15" fillId="2" borderId="4" xfId="0" applyNumberFormat="1" applyFont="1" applyFill="1" applyBorder="1"/>
    <xf numFmtId="165" fontId="22" fillId="2" borderId="3" xfId="0" applyNumberFormat="1" applyFont="1" applyFill="1" applyBorder="1"/>
    <xf numFmtId="165" fontId="15" fillId="6" borderId="6" xfId="0" applyNumberFormat="1" applyFont="1" applyFill="1" applyBorder="1"/>
    <xf numFmtId="167" fontId="10" fillId="2" borderId="4" xfId="0" applyNumberFormat="1" applyFont="1" applyFill="1" applyBorder="1" applyAlignment="1">
      <alignment horizontal="right"/>
    </xf>
    <xf numFmtId="0" fontId="10" fillId="2" borderId="8" xfId="0" applyFont="1" applyFill="1" applyBorder="1"/>
    <xf numFmtId="167" fontId="10" fillId="2" borderId="4" xfId="13" applyNumberFormat="1" applyFont="1" applyFill="1" applyBorder="1" applyAlignment="1">
      <alignment horizontal="right"/>
    </xf>
    <xf numFmtId="167" fontId="6" fillId="2" borderId="4" xfId="0" applyNumberFormat="1" applyFont="1" applyFill="1" applyBorder="1"/>
    <xf numFmtId="167" fontId="10" fillId="2" borderId="3" xfId="13" applyNumberFormat="1" applyFont="1" applyFill="1" applyBorder="1" applyAlignment="1">
      <alignment horizontal="right"/>
    </xf>
    <xf numFmtId="167" fontId="6" fillId="2" borderId="3" xfId="0" applyNumberFormat="1" applyFont="1" applyFill="1" applyBorder="1"/>
    <xf numFmtId="167" fontId="10" fillId="2" borderId="3" xfId="0" applyNumberFormat="1" applyFont="1" applyFill="1" applyBorder="1" applyAlignment="1">
      <alignment horizontal="right"/>
    </xf>
    <xf numFmtId="166" fontId="10" fillId="2" borderId="4" xfId="54" applyNumberFormat="1" applyFont="1" applyFill="1" applyBorder="1"/>
    <xf numFmtId="0" fontId="15" fillId="2" borderId="0" xfId="0" applyFont="1" applyFill="1"/>
    <xf numFmtId="0" fontId="22" fillId="2" borderId="0" xfId="0" applyFont="1" applyFill="1"/>
    <xf numFmtId="0" fontId="15" fillId="2" borderId="2" xfId="0" applyFont="1" applyFill="1" applyBorder="1"/>
    <xf numFmtId="0" fontId="16" fillId="3" borderId="0" xfId="0" applyFont="1" applyFill="1" applyAlignment="1">
      <alignment horizontal="center"/>
    </xf>
    <xf numFmtId="165" fontId="22" fillId="2" borderId="4" xfId="0" applyNumberFormat="1" applyFont="1" applyFill="1" applyBorder="1"/>
    <xf numFmtId="4" fontId="10" fillId="3" borderId="4" xfId="0" applyNumberFormat="1" applyFont="1" applyFill="1" applyBorder="1"/>
    <xf numFmtId="4" fontId="19" fillId="3" borderId="4" xfId="0" applyNumberFormat="1" applyFont="1" applyFill="1" applyBorder="1"/>
    <xf numFmtId="165" fontId="10" fillId="3" borderId="4" xfId="0" applyNumberFormat="1" applyFont="1" applyFill="1" applyBorder="1"/>
    <xf numFmtId="0" fontId="23" fillId="3" borderId="0" xfId="0" applyFont="1" applyFill="1" applyAlignment="1">
      <alignment horizontal="center" vertical="center"/>
    </xf>
    <xf numFmtId="0" fontId="5"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wrapText="1"/>
    </xf>
    <xf numFmtId="14" fontId="16" fillId="3" borderId="4" xfId="0" quotePrefix="1" applyNumberFormat="1" applyFont="1" applyFill="1" applyBorder="1" applyAlignment="1">
      <alignment horizontal="center" vertical="center"/>
    </xf>
    <xf numFmtId="168" fontId="6" fillId="2" borderId="0" xfId="13" applyNumberFormat="1" applyFont="1" applyFill="1" applyBorder="1" applyAlignment="1">
      <alignment horizontal="left" indent="1"/>
    </xf>
    <xf numFmtId="168" fontId="7" fillId="2" borderId="0" xfId="13" applyNumberFormat="1" applyFont="1" applyFill="1" applyBorder="1" applyAlignment="1">
      <alignment horizontal="left" indent="1"/>
    </xf>
    <xf numFmtId="0" fontId="16" fillId="3" borderId="0" xfId="0" applyFont="1" applyFill="1" applyAlignment="1">
      <alignment horizontal="center" vertical="center" wrapText="1"/>
    </xf>
    <xf numFmtId="0" fontId="24" fillId="2" borderId="0" xfId="0" applyFont="1" applyFill="1"/>
    <xf numFmtId="0" fontId="16" fillId="3" borderId="4" xfId="0" applyFont="1" applyFill="1" applyBorder="1" applyAlignment="1">
      <alignment horizontal="center" vertical="center" wrapText="1"/>
    </xf>
    <xf numFmtId="0" fontId="25" fillId="2" borderId="4" xfId="0" applyFont="1" applyFill="1" applyBorder="1"/>
    <xf numFmtId="0" fontId="15" fillId="2" borderId="4" xfId="0" applyFont="1" applyFill="1" applyBorder="1" applyAlignment="1">
      <alignment horizontal="right"/>
    </xf>
    <xf numFmtId="9" fontId="15" fillId="2" borderId="4" xfId="0" applyNumberFormat="1" applyFont="1" applyFill="1" applyBorder="1"/>
    <xf numFmtId="10" fontId="15" fillId="2" borderId="4" xfId="0" applyNumberFormat="1" applyFont="1" applyFill="1" applyBorder="1"/>
    <xf numFmtId="3" fontId="15" fillId="6" borderId="4" xfId="0" applyNumberFormat="1" applyFont="1" applyFill="1" applyBorder="1" applyAlignment="1">
      <alignment horizontal="right"/>
    </xf>
    <xf numFmtId="0" fontId="15" fillId="2" borderId="3" xfId="0" applyFont="1" applyFill="1" applyBorder="1" applyAlignment="1">
      <alignment horizontal="right"/>
    </xf>
    <xf numFmtId="3" fontId="15" fillId="6" borderId="3" xfId="0" applyNumberFormat="1" applyFont="1" applyFill="1" applyBorder="1" applyAlignment="1">
      <alignment horizontal="right"/>
    </xf>
    <xf numFmtId="9" fontId="15" fillId="2" borderId="3" xfId="0" applyNumberFormat="1" applyFont="1" applyFill="1" applyBorder="1"/>
    <xf numFmtId="10" fontId="15" fillId="2" borderId="3" xfId="0" applyNumberFormat="1" applyFont="1" applyFill="1" applyBorder="1"/>
    <xf numFmtId="0" fontId="22" fillId="2" borderId="4" xfId="0" applyFont="1" applyFill="1" applyBorder="1"/>
    <xf numFmtId="9" fontId="22" fillId="2" borderId="4" xfId="0" applyNumberFormat="1" applyFont="1" applyFill="1" applyBorder="1"/>
    <xf numFmtId="14" fontId="15" fillId="2" borderId="4" xfId="0" applyNumberFormat="1" applyFont="1" applyFill="1" applyBorder="1" applyAlignment="1">
      <alignment horizontal="right"/>
    </xf>
    <xf numFmtId="14" fontId="15" fillId="2" borderId="3" xfId="0" applyNumberFormat="1" applyFont="1" applyFill="1" applyBorder="1" applyAlignment="1">
      <alignment horizontal="right"/>
    </xf>
    <xf numFmtId="0" fontId="15" fillId="2" borderId="0" xfId="0" applyFont="1" applyFill="1" applyBorder="1" applyAlignment="1">
      <alignment horizontal="center" vertical="center"/>
    </xf>
    <xf numFmtId="0" fontId="15" fillId="2" borderId="0" xfId="0" applyFont="1" applyFill="1" applyAlignment="1">
      <alignment horizontal="center" vertical="center" wrapText="1"/>
    </xf>
    <xf numFmtId="10" fontId="15" fillId="2" borderId="9" xfId="0" applyNumberFormat="1" applyFont="1" applyFill="1" applyBorder="1"/>
    <xf numFmtId="14" fontId="15" fillId="2" borderId="9" xfId="0" applyNumberFormat="1" applyFont="1" applyFill="1" applyBorder="1" applyAlignment="1">
      <alignment horizontal="right"/>
    </xf>
    <xf numFmtId="169" fontId="15" fillId="2" borderId="4" xfId="0" applyNumberFormat="1" applyFont="1" applyFill="1" applyBorder="1" applyAlignment="1">
      <alignment horizontal="right"/>
    </xf>
    <xf numFmtId="169" fontId="16" fillId="3" borderId="4" xfId="0" applyNumberFormat="1" applyFont="1" applyFill="1" applyBorder="1" applyAlignment="1">
      <alignment horizontal="center" vertical="center" wrapText="1"/>
    </xf>
    <xf numFmtId="169" fontId="16" fillId="3" borderId="4" xfId="0" applyNumberFormat="1" applyFont="1" applyFill="1" applyBorder="1" applyAlignment="1">
      <alignment horizontal="center" vertical="center"/>
    </xf>
    <xf numFmtId="3" fontId="15" fillId="2" borderId="0" xfId="0" applyNumberFormat="1" applyFont="1" applyFill="1" applyBorder="1" applyAlignment="1">
      <alignment horizontal="right"/>
    </xf>
    <xf numFmtId="0" fontId="15" fillId="2" borderId="0" xfId="0" applyFont="1" applyFill="1" applyBorder="1" applyAlignment="1">
      <alignment horizontal="right"/>
    </xf>
    <xf numFmtId="169" fontId="15" fillId="2" borderId="0" xfId="0" applyNumberFormat="1" applyFont="1" applyFill="1" applyBorder="1" applyAlignment="1">
      <alignment horizontal="right"/>
    </xf>
    <xf numFmtId="0" fontId="0" fillId="2" borderId="0" xfId="0" applyFill="1" applyBorder="1"/>
    <xf numFmtId="3" fontId="22" fillId="2" borderId="0" xfId="0" applyNumberFormat="1" applyFont="1" applyFill="1" applyBorder="1" applyAlignment="1">
      <alignment horizontal="right"/>
    </xf>
    <xf numFmtId="165" fontId="22" fillId="2" borderId="0" xfId="0" applyNumberFormat="1" applyFont="1" applyFill="1" applyBorder="1"/>
    <xf numFmtId="167" fontId="10" fillId="0" borderId="4" xfId="13" applyNumberFormat="1" applyFont="1" applyFill="1" applyBorder="1" applyAlignment="1">
      <alignment horizontal="right"/>
    </xf>
    <xf numFmtId="166" fontId="10" fillId="2" borderId="9" xfId="54" applyNumberFormat="1" applyFont="1" applyFill="1" applyBorder="1"/>
    <xf numFmtId="167" fontId="10" fillId="2" borderId="9" xfId="0" applyNumberFormat="1" applyFont="1" applyFill="1" applyBorder="1" applyAlignment="1">
      <alignment horizontal="right"/>
    </xf>
    <xf numFmtId="166" fontId="10" fillId="2" borderId="10" xfId="54" applyNumberFormat="1" applyFont="1" applyFill="1" applyBorder="1"/>
    <xf numFmtId="167" fontId="10" fillId="2" borderId="10" xfId="0" applyNumberFormat="1" applyFont="1" applyFill="1" applyBorder="1" applyAlignment="1">
      <alignment horizontal="right"/>
    </xf>
    <xf numFmtId="167" fontId="10" fillId="2" borderId="10" xfId="0" applyNumberFormat="1" applyFont="1" applyFill="1" applyBorder="1"/>
    <xf numFmtId="14" fontId="16" fillId="3" borderId="9" xfId="0" quotePrefix="1" applyNumberFormat="1" applyFont="1" applyFill="1" applyBorder="1" applyAlignment="1">
      <alignment horizontal="center" vertical="center"/>
    </xf>
    <xf numFmtId="0" fontId="6" fillId="2" borderId="9" xfId="0" applyFont="1" applyFill="1" applyBorder="1"/>
    <xf numFmtId="165" fontId="10" fillId="2" borderId="9" xfId="0" applyNumberFormat="1" applyFont="1" applyFill="1" applyBorder="1" applyAlignment="1">
      <alignment horizontal="right"/>
    </xf>
    <xf numFmtId="167" fontId="10" fillId="2" borderId="11" xfId="0" applyNumberFormat="1" applyFont="1" applyFill="1" applyBorder="1" applyAlignment="1">
      <alignment horizontal="right"/>
    </xf>
    <xf numFmtId="0" fontId="6" fillId="2" borderId="10" xfId="0" applyFont="1" applyFill="1" applyBorder="1"/>
    <xf numFmtId="165" fontId="10" fillId="2" borderId="10" xfId="0" applyNumberFormat="1" applyFont="1" applyFill="1" applyBorder="1" applyAlignment="1">
      <alignment horizontal="right"/>
    </xf>
    <xf numFmtId="167" fontId="10" fillId="2" borderId="8" xfId="0" applyNumberFormat="1" applyFont="1" applyFill="1" applyBorder="1"/>
    <xf numFmtId="0" fontId="6" fillId="0" borderId="0" xfId="0" applyFont="1" applyFill="1" applyBorder="1"/>
    <xf numFmtId="165" fontId="10" fillId="0" borderId="0" xfId="0" applyNumberFormat="1" applyFont="1" applyFill="1" applyBorder="1" applyAlignment="1">
      <alignment horizontal="right"/>
    </xf>
    <xf numFmtId="0" fontId="5" fillId="0" borderId="0" xfId="0" applyFont="1" applyFill="1" applyBorder="1"/>
    <xf numFmtId="4" fontId="19" fillId="2" borderId="9" xfId="0" applyNumberFormat="1" applyFont="1" applyFill="1" applyBorder="1"/>
    <xf numFmtId="165" fontId="19" fillId="2" borderId="11" xfId="0" applyNumberFormat="1" applyFont="1" applyFill="1" applyBorder="1" applyAlignment="1">
      <alignment horizontal="right"/>
    </xf>
    <xf numFmtId="165" fontId="19" fillId="2" borderId="12" xfId="0" applyNumberFormat="1" applyFont="1" applyFill="1" applyBorder="1" applyAlignment="1">
      <alignment horizontal="right"/>
    </xf>
    <xf numFmtId="0" fontId="19" fillId="2" borderId="10" xfId="0" applyFont="1" applyFill="1" applyBorder="1"/>
    <xf numFmtId="165" fontId="10" fillId="2" borderId="10" xfId="13" applyNumberFormat="1" applyFont="1" applyFill="1" applyBorder="1" applyAlignment="1">
      <alignment horizontal="right"/>
    </xf>
    <xf numFmtId="0" fontId="10" fillId="2" borderId="10" xfId="0" applyFont="1" applyFill="1" applyBorder="1"/>
    <xf numFmtId="165" fontId="6" fillId="2" borderId="10" xfId="0" applyNumberFormat="1" applyFont="1" applyFill="1" applyBorder="1"/>
    <xf numFmtId="165" fontId="19" fillId="2" borderId="8" xfId="13" applyNumberFormat="1" applyFont="1" applyFill="1" applyBorder="1" applyAlignment="1">
      <alignment horizontal="right"/>
    </xf>
    <xf numFmtId="165" fontId="19" fillId="2" borderId="13" xfId="13" applyNumberFormat="1" applyFont="1" applyFill="1" applyBorder="1" applyAlignment="1">
      <alignment horizontal="right"/>
    </xf>
    <xf numFmtId="4" fontId="19" fillId="0" borderId="0" xfId="0" applyNumberFormat="1" applyFont="1" applyFill="1" applyBorder="1"/>
    <xf numFmtId="165" fontId="10" fillId="0" borderId="0" xfId="13" applyNumberFormat="1" applyFont="1" applyFill="1" applyBorder="1" applyAlignment="1">
      <alignment horizontal="right"/>
    </xf>
    <xf numFmtId="165" fontId="19" fillId="0" borderId="0" xfId="13" applyNumberFormat="1" applyFont="1" applyFill="1" applyBorder="1" applyAlignment="1">
      <alignment horizontal="right"/>
    </xf>
    <xf numFmtId="169" fontId="16" fillId="3" borderId="9" xfId="0" applyNumberFormat="1" applyFont="1" applyFill="1" applyBorder="1" applyAlignment="1">
      <alignment horizontal="center" vertical="center"/>
    </xf>
    <xf numFmtId="0" fontId="10" fillId="3" borderId="9" xfId="0" applyFont="1" applyFill="1" applyBorder="1"/>
    <xf numFmtId="0" fontId="18" fillId="4" borderId="9" xfId="0" applyFont="1" applyFill="1" applyBorder="1"/>
    <xf numFmtId="3" fontId="15" fillId="2" borderId="9" xfId="0" applyNumberFormat="1" applyFont="1" applyFill="1" applyBorder="1" applyAlignment="1">
      <alignment horizontal="right"/>
    </xf>
    <xf numFmtId="3" fontId="15" fillId="6" borderId="0" xfId="0" applyNumberFormat="1" applyFont="1" applyFill="1" applyBorder="1" applyAlignment="1">
      <alignment horizontal="right"/>
    </xf>
    <xf numFmtId="3" fontId="22" fillId="2" borderId="11" xfId="0" applyNumberFormat="1" applyFont="1" applyFill="1" applyBorder="1" applyAlignment="1">
      <alignment horizontal="right"/>
    </xf>
    <xf numFmtId="3" fontId="22" fillId="2" borderId="9" xfId="0" applyNumberFormat="1" applyFont="1" applyFill="1" applyBorder="1" applyAlignment="1">
      <alignment horizontal="right"/>
    </xf>
    <xf numFmtId="3" fontId="22" fillId="2" borderId="12" xfId="0" applyNumberFormat="1" applyFont="1" applyFill="1" applyBorder="1" applyAlignment="1">
      <alignment horizontal="right"/>
    </xf>
    <xf numFmtId="169" fontId="16" fillId="3" borderId="10" xfId="0" applyNumberFormat="1" applyFont="1" applyFill="1" applyBorder="1" applyAlignment="1">
      <alignment horizontal="center" vertical="center"/>
    </xf>
    <xf numFmtId="0" fontId="18" fillId="4" borderId="10" xfId="0" applyFont="1" applyFill="1" applyBorder="1"/>
    <xf numFmtId="3" fontId="15" fillId="2" borderId="10" xfId="0" applyNumberFormat="1" applyFont="1" applyFill="1" applyBorder="1"/>
    <xf numFmtId="3" fontId="15" fillId="2" borderId="10" xfId="0" applyNumberFormat="1" applyFont="1" applyFill="1" applyBorder="1" applyAlignment="1">
      <alignment horizontal="right"/>
    </xf>
    <xf numFmtId="3" fontId="22" fillId="2" borderId="8" xfId="0" applyNumberFormat="1" applyFont="1" applyFill="1" applyBorder="1"/>
    <xf numFmtId="3" fontId="22" fillId="2" borderId="10" xfId="0" applyNumberFormat="1" applyFont="1" applyFill="1" applyBorder="1"/>
    <xf numFmtId="3" fontId="22" fillId="2" borderId="13" xfId="0" applyNumberFormat="1" applyFont="1" applyFill="1" applyBorder="1"/>
    <xf numFmtId="3" fontId="15" fillId="0" borderId="0" xfId="13" applyNumberFormat="1" applyFont="1" applyFill="1" applyBorder="1" applyAlignment="1">
      <alignment horizontal="right"/>
    </xf>
    <xf numFmtId="3" fontId="15" fillId="0" borderId="0" xfId="0" applyNumberFormat="1" applyFont="1" applyFill="1" applyBorder="1" applyAlignment="1">
      <alignment horizontal="right"/>
    </xf>
    <xf numFmtId="3" fontId="22" fillId="0" borderId="0" xfId="13" applyNumberFormat="1" applyFont="1" applyFill="1" applyBorder="1" applyAlignment="1">
      <alignment horizontal="right"/>
    </xf>
    <xf numFmtId="0" fontId="10" fillId="3" borderId="10" xfId="0" applyFont="1" applyFill="1" applyBorder="1"/>
    <xf numFmtId="165" fontId="19" fillId="2" borderId="8" xfId="0" applyNumberFormat="1" applyFont="1" applyFill="1" applyBorder="1" applyAlignment="1">
      <alignment horizontal="right"/>
    </xf>
    <xf numFmtId="165" fontId="19" fillId="2" borderId="13" xfId="0" applyNumberFormat="1" applyFont="1" applyFill="1" applyBorder="1" applyAlignment="1">
      <alignment horizontal="right"/>
    </xf>
    <xf numFmtId="3" fontId="22" fillId="2" borderId="8" xfId="0" applyNumberFormat="1" applyFont="1" applyFill="1" applyBorder="1" applyAlignment="1">
      <alignment horizontal="right"/>
    </xf>
    <xf numFmtId="3" fontId="22" fillId="2" borderId="10" xfId="0" applyNumberFormat="1" applyFont="1" applyFill="1" applyBorder="1" applyAlignment="1">
      <alignment horizontal="right"/>
    </xf>
    <xf numFmtId="3" fontId="22" fillId="2" borderId="13" xfId="0" applyNumberFormat="1" applyFont="1" applyFill="1" applyBorder="1" applyAlignment="1">
      <alignment horizontal="right"/>
    </xf>
    <xf numFmtId="165" fontId="19" fillId="0" borderId="0" xfId="0" applyNumberFormat="1" applyFont="1" applyFill="1" applyBorder="1" applyAlignment="1">
      <alignment horizontal="right"/>
    </xf>
    <xf numFmtId="3" fontId="22" fillId="0" borderId="0" xfId="0" applyNumberFormat="1" applyFont="1" applyFill="1" applyBorder="1" applyAlignment="1">
      <alignment horizontal="right"/>
    </xf>
    <xf numFmtId="3" fontId="15" fillId="2" borderId="0" xfId="0" applyNumberFormat="1" applyFont="1" applyFill="1" applyBorder="1"/>
    <xf numFmtId="3" fontId="5" fillId="2" borderId="0" xfId="0" applyNumberFormat="1" applyFont="1" applyFill="1"/>
    <xf numFmtId="3" fontId="15" fillId="0" borderId="10" xfId="0" applyNumberFormat="1" applyFont="1" applyFill="1" applyBorder="1" applyAlignment="1">
      <alignment horizontal="right"/>
    </xf>
    <xf numFmtId="165" fontId="15" fillId="2" borderId="4" xfId="0" applyNumberFormat="1" applyFont="1" applyFill="1" applyBorder="1" applyAlignment="1">
      <alignment horizontal="right"/>
    </xf>
    <xf numFmtId="165" fontId="22" fillId="2" borderId="3" xfId="0" applyNumberFormat="1" applyFont="1" applyFill="1" applyBorder="1" applyAlignment="1">
      <alignment horizontal="right"/>
    </xf>
    <xf numFmtId="3" fontId="15" fillId="2" borderId="7" xfId="0" applyNumberFormat="1" applyFont="1" applyFill="1" applyBorder="1" applyAlignment="1">
      <alignment horizontal="right"/>
    </xf>
    <xf numFmtId="3" fontId="15" fillId="7" borderId="7" xfId="0" applyNumberFormat="1" applyFont="1" applyFill="1" applyBorder="1" applyAlignment="1">
      <alignment horizontal="right"/>
    </xf>
    <xf numFmtId="0" fontId="26" fillId="0" borderId="0" xfId="0" applyFont="1"/>
    <xf numFmtId="3" fontId="15" fillId="0" borderId="15" xfId="0" applyNumberFormat="1" applyFont="1" applyFill="1" applyBorder="1" applyAlignment="1">
      <alignment horizontal="right"/>
    </xf>
    <xf numFmtId="3" fontId="15" fillId="0" borderId="14" xfId="0" applyNumberFormat="1" applyFont="1" applyFill="1" applyBorder="1" applyAlignment="1">
      <alignment horizontal="right"/>
    </xf>
    <xf numFmtId="9" fontId="15" fillId="2" borderId="0" xfId="0" applyNumberFormat="1" applyFont="1" applyFill="1" applyBorder="1" applyAlignment="1">
      <alignment horizontal="right"/>
    </xf>
    <xf numFmtId="170" fontId="15" fillId="2" borderId="4" xfId="0" applyNumberFormat="1" applyFont="1" applyFill="1" applyBorder="1" applyAlignment="1">
      <alignment horizontal="right"/>
    </xf>
    <xf numFmtId="170" fontId="15" fillId="6" borderId="4" xfId="0" applyNumberFormat="1" applyFont="1" applyFill="1" applyBorder="1" applyAlignment="1">
      <alignment horizontal="right"/>
    </xf>
    <xf numFmtId="170" fontId="15" fillId="2" borderId="0" xfId="0" applyNumberFormat="1" applyFont="1" applyFill="1" applyBorder="1" applyAlignment="1">
      <alignment horizontal="right"/>
    </xf>
    <xf numFmtId="3" fontId="15" fillId="2" borderId="15" xfId="0" applyNumberFormat="1" applyFont="1" applyFill="1" applyBorder="1" applyAlignment="1">
      <alignment horizontal="right"/>
    </xf>
    <xf numFmtId="3" fontId="10" fillId="2" borderId="9" xfId="0" applyNumberFormat="1" applyFont="1" applyFill="1" applyBorder="1" applyAlignment="1">
      <alignment horizontal="right"/>
    </xf>
    <xf numFmtId="3" fontId="15" fillId="2" borderId="15" xfId="0" applyNumberFormat="1" applyFont="1" applyFill="1" applyBorder="1" applyAlignment="1">
      <alignment horizontal="left" indent="4"/>
    </xf>
    <xf numFmtId="165" fontId="22" fillId="2" borderId="16" xfId="0" applyNumberFormat="1" applyFont="1" applyFill="1" applyBorder="1"/>
    <xf numFmtId="0" fontId="6" fillId="2" borderId="0" xfId="0" applyFont="1" applyFill="1" applyBorder="1" applyAlignment="1">
      <alignment horizontal="center" vertical="center"/>
    </xf>
    <xf numFmtId="0" fontId="5" fillId="2" borderId="17" xfId="0" applyFont="1" applyFill="1" applyBorder="1" applyAlignment="1">
      <alignment wrapText="1"/>
    </xf>
    <xf numFmtId="0" fontId="5" fillId="2" borderId="17" xfId="0" applyFont="1" applyFill="1" applyBorder="1"/>
    <xf numFmtId="0" fontId="5" fillId="0" borderId="17" xfId="0" applyFont="1" applyFill="1" applyBorder="1"/>
    <xf numFmtId="0" fontId="16" fillId="3" borderId="0" xfId="0" applyFont="1" applyFill="1" applyAlignment="1">
      <alignment horizontal="center" vertical="center" wrapText="1"/>
    </xf>
    <xf numFmtId="171" fontId="15" fillId="2" borderId="4" xfId="0" applyNumberFormat="1" applyFont="1" applyFill="1" applyBorder="1" applyAlignment="1">
      <alignment horizontal="right"/>
    </xf>
    <xf numFmtId="172" fontId="10" fillId="2" borderId="3" xfId="0" applyNumberFormat="1" applyFont="1" applyFill="1" applyBorder="1" applyAlignment="1">
      <alignment horizontal="right"/>
    </xf>
    <xf numFmtId="165" fontId="5" fillId="2" borderId="0" xfId="0" applyNumberFormat="1" applyFont="1" applyFill="1"/>
    <xf numFmtId="165" fontId="22" fillId="2" borderId="15" xfId="0" applyNumberFormat="1" applyFont="1" applyFill="1" applyBorder="1"/>
    <xf numFmtId="0" fontId="22" fillId="2" borderId="18" xfId="0" applyFont="1" applyFill="1" applyBorder="1"/>
    <xf numFmtId="0" fontId="15" fillId="2" borderId="18" xfId="0" applyFont="1" applyFill="1" applyBorder="1"/>
    <xf numFmtId="170" fontId="22" fillId="2" borderId="18" xfId="0" applyNumberFormat="1" applyFont="1" applyFill="1" applyBorder="1" applyAlignment="1">
      <alignment horizontal="right"/>
    </xf>
    <xf numFmtId="0" fontId="0" fillId="2" borderId="18" xfId="0" applyFill="1" applyBorder="1"/>
    <xf numFmtId="165" fontId="22" fillId="2" borderId="11" xfId="0" applyNumberFormat="1" applyFont="1" applyFill="1" applyBorder="1"/>
    <xf numFmtId="0" fontId="5" fillId="2" borderId="19" xfId="0" applyFont="1" applyFill="1" applyBorder="1"/>
    <xf numFmtId="0" fontId="5" fillId="2" borderId="20" xfId="0" applyFont="1" applyFill="1" applyBorder="1"/>
    <xf numFmtId="0" fontId="5" fillId="0" borderId="20" xfId="0" applyFont="1" applyBorder="1"/>
    <xf numFmtId="0" fontId="5" fillId="2" borderId="21" xfId="0" applyFont="1" applyFill="1" applyBorder="1"/>
    <xf numFmtId="0" fontId="5" fillId="2" borderId="15" xfId="0" applyFont="1" applyFill="1" applyBorder="1"/>
    <xf numFmtId="173" fontId="10" fillId="2" borderId="4" xfId="54" applyNumberFormat="1" applyFont="1" applyFill="1" applyBorder="1"/>
    <xf numFmtId="0" fontId="11" fillId="2" borderId="0" xfId="0" applyFont="1" applyFill="1" applyAlignment="1">
      <alignment horizontal="left" vertical="center" wrapText="1" indent="1"/>
    </xf>
    <xf numFmtId="0" fontId="28" fillId="6" borderId="0" xfId="0" applyFont="1" applyFill="1" applyAlignment="1">
      <alignment wrapText="1"/>
    </xf>
    <xf numFmtId="0" fontId="6" fillId="2" borderId="0" xfId="0" applyFont="1" applyFill="1" applyAlignment="1">
      <alignment horizontal="left"/>
    </xf>
    <xf numFmtId="14" fontId="0" fillId="2" borderId="0" xfId="0" applyNumberFormat="1" applyFill="1"/>
    <xf numFmtId="0" fontId="29" fillId="0" borderId="0" xfId="0" applyFont="1" applyFill="1" applyAlignment="1">
      <alignment horizontal="left" vertical="center" wrapText="1" indent="1"/>
    </xf>
    <xf numFmtId="0" fontId="14" fillId="2" borderId="1" xfId="0" applyFont="1" applyFill="1" applyBorder="1" applyAlignment="1">
      <alignment horizontal="left" vertical="center" indent="1"/>
    </xf>
    <xf numFmtId="0" fontId="15" fillId="2" borderId="0" xfId="11" applyFont="1" applyFill="1" applyAlignment="1">
      <alignment horizontal="left" vertical="center" indent="1"/>
    </xf>
    <xf numFmtId="0" fontId="10" fillId="2" borderId="0" xfId="0" applyFont="1" applyFill="1" applyAlignment="1">
      <alignment vertical="center"/>
    </xf>
    <xf numFmtId="0" fontId="15" fillId="2" borderId="0" xfId="11" applyFont="1" applyFill="1" applyBorder="1" applyAlignment="1">
      <alignment horizontal="left" vertical="center" indent="1"/>
    </xf>
    <xf numFmtId="0" fontId="15" fillId="2" borderId="2" xfId="11" applyFont="1" applyFill="1" applyBorder="1" applyAlignment="1">
      <alignment horizontal="left" vertical="center" indent="1"/>
    </xf>
    <xf numFmtId="0" fontId="6" fillId="2" borderId="0" xfId="0" applyFont="1" applyFill="1" applyAlignment="1">
      <alignment horizontal="left" wrapText="1"/>
    </xf>
    <xf numFmtId="0" fontId="5" fillId="2" borderId="0" xfId="0" applyFont="1" applyFill="1" applyAlignment="1">
      <alignment horizontal="left" wrapText="1"/>
    </xf>
    <xf numFmtId="0" fontId="5" fillId="2" borderId="0" xfId="0" applyFont="1" applyFill="1" applyAlignment="1">
      <alignment horizontal="left"/>
    </xf>
    <xf numFmtId="3" fontId="22" fillId="2" borderId="0" xfId="0" applyNumberFormat="1" applyFont="1" applyFill="1" applyBorder="1" applyAlignment="1">
      <alignment horizontal="left"/>
    </xf>
    <xf numFmtId="0" fontId="30" fillId="2" borderId="0" xfId="0" applyFont="1" applyFill="1"/>
    <xf numFmtId="0" fontId="6" fillId="2" borderId="0" xfId="0" applyFont="1" applyFill="1" applyBorder="1" applyAlignment="1">
      <alignment horizontal="right"/>
    </xf>
    <xf numFmtId="3" fontId="6" fillId="2" borderId="0" xfId="0" applyNumberFormat="1" applyFont="1" applyFill="1" applyBorder="1" applyAlignment="1">
      <alignment horizontal="right"/>
    </xf>
    <xf numFmtId="9" fontId="6" fillId="2" borderId="0" xfId="0" applyNumberFormat="1" applyFont="1" applyFill="1" applyBorder="1" applyAlignment="1">
      <alignment horizontal="right"/>
    </xf>
    <xf numFmtId="169" fontId="6" fillId="2" borderId="0" xfId="0" applyNumberFormat="1" applyFont="1" applyFill="1" applyBorder="1" applyAlignment="1">
      <alignment horizontal="right"/>
    </xf>
    <xf numFmtId="170" fontId="6" fillId="2" borderId="0" xfId="0" applyNumberFormat="1" applyFont="1" applyFill="1" applyBorder="1" applyAlignment="1">
      <alignment horizontal="right"/>
    </xf>
    <xf numFmtId="0" fontId="16" fillId="3" borderId="0" xfId="0" applyFont="1" applyFill="1" applyAlignment="1">
      <alignment horizontal="center" vertical="center" wrapText="1"/>
    </xf>
    <xf numFmtId="10" fontId="5" fillId="2" borderId="0" xfId="54" applyNumberFormat="1" applyFont="1" applyFill="1"/>
    <xf numFmtId="3" fontId="0" fillId="2" borderId="0" xfId="0" applyNumberFormat="1" applyFill="1"/>
    <xf numFmtId="0" fontId="15" fillId="2" borderId="4" xfId="0" applyNumberFormat="1" applyFont="1" applyFill="1" applyBorder="1" applyAlignment="1">
      <alignment horizontal="right"/>
    </xf>
    <xf numFmtId="170" fontId="0" fillId="2" borderId="0" xfId="0" applyNumberFormat="1" applyFill="1"/>
    <xf numFmtId="0" fontId="16" fillId="3" borderId="0" xfId="0" applyFont="1" applyFill="1" applyAlignment="1">
      <alignment horizontal="center" vertical="center" wrapText="1"/>
    </xf>
    <xf numFmtId="4" fontId="5" fillId="2" borderId="0" xfId="0" applyNumberFormat="1" applyFont="1" applyFill="1"/>
    <xf numFmtId="166" fontId="6" fillId="7" borderId="6" xfId="0" applyNumberFormat="1" applyFont="1" applyFill="1" applyBorder="1"/>
    <xf numFmtId="166" fontId="6" fillId="7" borderId="7" xfId="0" applyNumberFormat="1" applyFont="1" applyFill="1" applyBorder="1"/>
    <xf numFmtId="166" fontId="6" fillId="7" borderId="0" xfId="0" applyNumberFormat="1" applyFont="1" applyFill="1"/>
    <xf numFmtId="166" fontId="6" fillId="2" borderId="7" xfId="0" applyNumberFormat="1" applyFont="1" applyFill="1" applyBorder="1"/>
    <xf numFmtId="170" fontId="0" fillId="2" borderId="0" xfId="0" applyNumberFormat="1" applyFill="1" applyBorder="1"/>
    <xf numFmtId="0" fontId="15" fillId="6" borderId="6" xfId="0" applyFont="1" applyFill="1" applyBorder="1" applyAlignment="1">
      <alignment horizontal="right"/>
    </xf>
    <xf numFmtId="0" fontId="31" fillId="6" borderId="0" xfId="0" applyFont="1" applyFill="1" applyAlignment="1">
      <alignment wrapText="1"/>
    </xf>
    <xf numFmtId="0" fontId="32" fillId="0" borderId="0" xfId="0" applyFont="1" applyAlignment="1">
      <alignment horizontal="left" vertical="center" readingOrder="1"/>
    </xf>
    <xf numFmtId="0" fontId="0" fillId="0" borderId="0" xfId="0" applyAlignment="1">
      <alignment vertical="center"/>
    </xf>
    <xf numFmtId="166" fontId="5" fillId="2" borderId="0" xfId="0" applyNumberFormat="1" applyFont="1" applyFill="1"/>
    <xf numFmtId="0" fontId="29" fillId="8" borderId="0" xfId="0" applyFont="1" applyFill="1" applyAlignment="1">
      <alignment horizontal="left" vertical="center" wrapText="1" indent="1"/>
    </xf>
    <xf numFmtId="0" fontId="5" fillId="2" borderId="0" xfId="0" applyFont="1" applyFill="1" applyAlignment="1">
      <alignment horizontal="center"/>
    </xf>
    <xf numFmtId="0" fontId="16" fillId="3" borderId="0" xfId="0" applyFont="1" applyFill="1" applyAlignment="1">
      <alignment horizontal="center" vertical="center" wrapText="1"/>
    </xf>
  </cellXfs>
  <cellStyles count="359">
    <cellStyle name="Dziesiętny" xfId="13" builtinId="3"/>
    <cellStyle name="Hiperlink" xfId="1" builtinId="8" hidden="1"/>
    <cellStyle name="Hiperlink" xfId="3" builtinId="8" hidden="1"/>
    <cellStyle name="Hiperlink" xfId="5" builtinId="8" hidden="1"/>
    <cellStyle name="Hiperlink" xfId="7" builtinId="8" hidden="1"/>
    <cellStyle name="Hiperlink" xfId="9" builtinId="8" hidden="1"/>
    <cellStyle name="Hiperlink" xfId="11" builtinId="8"/>
    <cellStyle name="Norm." xfId="0" builtinId="0"/>
    <cellStyle name="Odwiedzone hiperłącze" xfId="2" builtinId="9" hidden="1"/>
    <cellStyle name="Odwiedzone hiperłącze" xfId="4" builtinId="9" hidden="1"/>
    <cellStyle name="Odwiedzone hiperłącze" xfId="6" builtinId="9" hidden="1"/>
    <cellStyle name="Odwiedzone hiperłącze" xfId="8" builtinId="9" hidden="1"/>
    <cellStyle name="Odwiedzone hiperłącze" xfId="10" builtinId="9" hidden="1"/>
    <cellStyle name="Odwiedzone hiperłącze" xfId="12" builtinId="9" hidden="1"/>
    <cellStyle name="Odwiedzone hiperłącze" xfId="14" builtinId="9" hidden="1"/>
    <cellStyle name="Odwiedzone hiperłącze" xfId="15" builtinId="9" hidden="1"/>
    <cellStyle name="Odwiedzone hiperłącze" xfId="16" builtinId="9" hidden="1"/>
    <cellStyle name="Odwiedzone hiperłącze" xfId="17" builtinId="9" hidden="1"/>
    <cellStyle name="Odwiedzone hiperłącze" xfId="18" builtinId="9" hidden="1"/>
    <cellStyle name="Odwiedzone hiperłącze" xfId="19" builtinId="9" hidden="1"/>
    <cellStyle name="Odwiedzone hiperłącze" xfId="20" builtinId="9" hidden="1"/>
    <cellStyle name="Odwiedzone hiperłącze" xfId="21" builtinId="9" hidden="1"/>
    <cellStyle name="Odwiedzone hiperłącze" xfId="22" builtinId="9" hidden="1"/>
    <cellStyle name="Odwiedzone hiperłącze" xfId="23" builtinId="9" hidden="1"/>
    <cellStyle name="Odwiedzone hiperłącze" xfId="24" builtinId="9" hidden="1"/>
    <cellStyle name="Odwiedzone hiperłącze" xfId="25" builtinId="9" hidden="1"/>
    <cellStyle name="Odwiedzone hiperłącze" xfId="26" builtinId="9" hidden="1"/>
    <cellStyle name="Odwiedzone hiperłącze" xfId="27" builtinId="9" hidden="1"/>
    <cellStyle name="Odwiedzone hiperłącze" xfId="28" builtinId="9" hidden="1"/>
    <cellStyle name="Odwiedzone hiperłącze" xfId="29" builtinId="9" hidden="1"/>
    <cellStyle name="Odwiedzone hiperłącze" xfId="30" builtinId="9" hidden="1"/>
    <cellStyle name="Odwiedzone hiperłącze" xfId="31" builtinId="9" hidden="1"/>
    <cellStyle name="Odwiedzone hiperłącze" xfId="32" builtinId="9" hidden="1"/>
    <cellStyle name="Odwiedzone hiperłącze" xfId="33" builtinId="9" hidden="1"/>
    <cellStyle name="Odwiedzone hiperłącze" xfId="34" builtinId="9" hidden="1"/>
    <cellStyle name="Odwiedzone hiperłącze" xfId="35" builtinId="9" hidden="1"/>
    <cellStyle name="Odwiedzone hiperłącze" xfId="36" builtinId="9" hidden="1"/>
    <cellStyle name="Odwiedzone hiperłącze" xfId="37" builtinId="9" hidden="1"/>
    <cellStyle name="Odwiedzone hiperłącze" xfId="38" builtinId="9" hidden="1"/>
    <cellStyle name="Odwiedzone hiperłącze" xfId="39" builtinId="9" hidden="1"/>
    <cellStyle name="Odwiedzone hiperłącze" xfId="40" builtinId="9" hidden="1"/>
    <cellStyle name="Odwiedzone hiperłącze" xfId="41" builtinId="9" hidden="1"/>
    <cellStyle name="Odwiedzone hiperłącze" xfId="42" builtinId="9" hidden="1"/>
    <cellStyle name="Odwiedzone hiperłącze" xfId="43" builtinId="9" hidden="1"/>
    <cellStyle name="Odwiedzone hiperłącze" xfId="44" builtinId="9" hidden="1"/>
    <cellStyle name="Odwiedzone hiperłącze" xfId="45" builtinId="9" hidden="1"/>
    <cellStyle name="Odwiedzone hiperłącze" xfId="46" builtinId="9" hidden="1"/>
    <cellStyle name="Odwiedzone hiperłącze" xfId="47" builtinId="9" hidden="1"/>
    <cellStyle name="Odwiedzone hiperłącze" xfId="48" builtinId="9" hidden="1"/>
    <cellStyle name="Odwiedzone hiperłącze" xfId="49" builtinId="9" hidden="1"/>
    <cellStyle name="Odwiedzone hiperłącze" xfId="50" builtinId="9" hidden="1"/>
    <cellStyle name="Odwiedzone hiperłącze" xfId="51" builtinId="9" hidden="1"/>
    <cellStyle name="Odwiedzone hiperłącze" xfId="52" builtinId="9" hidden="1"/>
    <cellStyle name="Odwiedzone hiperłącze" xfId="53" builtinId="9" hidden="1"/>
    <cellStyle name="Odwiedzone hiperłącze" xfId="55" builtinId="9" hidden="1"/>
    <cellStyle name="Odwiedzone hiperłącze" xfId="56" builtinId="9" hidden="1"/>
    <cellStyle name="Odwiedzone hiperłącze" xfId="57" builtinId="9" hidden="1"/>
    <cellStyle name="Odwiedzone hiperłącze" xfId="58" builtinId="9" hidden="1"/>
    <cellStyle name="Odwiedzone hiperłącze" xfId="59" builtinId="9" hidden="1"/>
    <cellStyle name="Odwiedzone hiperłącze" xfId="60" builtinId="9" hidden="1"/>
    <cellStyle name="Odwiedzone hiperłącze" xfId="61" builtinId="9" hidden="1"/>
    <cellStyle name="Odwiedzone hiperłącze" xfId="62" builtinId="9" hidden="1"/>
    <cellStyle name="Odwiedzone hiperłącze" xfId="63" builtinId="9" hidden="1"/>
    <cellStyle name="Odwiedzone hiperłącze" xfId="64" builtinId="9" hidden="1"/>
    <cellStyle name="Odwiedzone hiperłącze" xfId="65" builtinId="9" hidden="1"/>
    <cellStyle name="Odwiedzone hiperłącze" xfId="66" builtinId="9" hidden="1"/>
    <cellStyle name="Odwiedzone hiperłącze" xfId="67" builtinId="9" hidden="1"/>
    <cellStyle name="Odwiedzone hiperłącze" xfId="68" builtinId="9" hidden="1"/>
    <cellStyle name="Odwiedzone hiperłącze" xfId="69" builtinId="9" hidden="1"/>
    <cellStyle name="Odwiedzone hiperłącze" xfId="70" builtinId="9" hidden="1"/>
    <cellStyle name="Odwiedzone hiperłącze" xfId="71" builtinId="9" hidden="1"/>
    <cellStyle name="Odwiedzone hiperłącze" xfId="72" builtinId="9" hidden="1"/>
    <cellStyle name="Odwiedzone hiperłącze" xfId="73" builtinId="9" hidden="1"/>
    <cellStyle name="Odwiedzone hiperłącze" xfId="74" builtinId="9" hidden="1"/>
    <cellStyle name="Odwiedzone hiperłącze" xfId="75" builtinId="9" hidden="1"/>
    <cellStyle name="Odwiedzone hiperłącze" xfId="76" builtinId="9" hidden="1"/>
    <cellStyle name="Odwiedzone hiperłącze" xfId="77" builtinId="9" hidden="1"/>
    <cellStyle name="Odwiedzone hiperłącze" xfId="78" builtinId="9" hidden="1"/>
    <cellStyle name="Odwiedzone hiperłącze" xfId="79" builtinId="9" hidden="1"/>
    <cellStyle name="Odwiedzone hiperłącze" xfId="80" builtinId="9" hidden="1"/>
    <cellStyle name="Odwiedzone hiperłącze" xfId="81" builtinId="9" hidden="1"/>
    <cellStyle name="Odwiedzone hiperłącze" xfId="82" builtinId="9" hidden="1"/>
    <cellStyle name="Odwiedzone hiperłącze" xfId="83" builtinId="9" hidden="1"/>
    <cellStyle name="Odwiedzone hiperłącze" xfId="84" builtinId="9" hidden="1"/>
    <cellStyle name="Odwiedzone hiperłącze" xfId="85" builtinId="9" hidden="1"/>
    <cellStyle name="Odwiedzone hiperłącze" xfId="86" builtinId="9" hidden="1"/>
    <cellStyle name="Odwiedzone hiperłącze" xfId="87" builtinId="9" hidden="1"/>
    <cellStyle name="Odwiedzone hiperłącze" xfId="88" builtinId="9" hidden="1"/>
    <cellStyle name="Odwiedzone hiperłącze" xfId="89" builtinId="9" hidden="1"/>
    <cellStyle name="Odwiedzone hiperłącze" xfId="90" builtinId="9" hidden="1"/>
    <cellStyle name="Odwiedzone hiperłącze" xfId="91" builtinId="9" hidden="1"/>
    <cellStyle name="Odwiedzone hiperłącze" xfId="92" builtinId="9" hidden="1"/>
    <cellStyle name="Odwiedzone hiperłącze" xfId="93" builtinId="9" hidden="1"/>
    <cellStyle name="Odwiedzone hiperłącze" xfId="94" builtinId="9" hidden="1"/>
    <cellStyle name="Odwiedzone hiperłącze" xfId="95" builtinId="9" hidden="1"/>
    <cellStyle name="Odwiedzone hiperłącze" xfId="96" builtinId="9" hidden="1"/>
    <cellStyle name="Odwiedzone hiperłącze" xfId="97" builtinId="9" hidden="1"/>
    <cellStyle name="Odwiedzone hiperłącze" xfId="98" builtinId="9" hidden="1"/>
    <cellStyle name="Odwiedzone hiperłącze" xfId="99" builtinId="9" hidden="1"/>
    <cellStyle name="Odwiedzone hiperłącze" xfId="100" builtinId="9" hidden="1"/>
    <cellStyle name="Odwiedzone hiperłącze" xfId="101" builtinId="9" hidden="1"/>
    <cellStyle name="Odwiedzone hiperłącze" xfId="102" builtinId="9" hidden="1"/>
    <cellStyle name="Odwiedzone hiperłącze" xfId="103" builtinId="9" hidden="1"/>
    <cellStyle name="Odwiedzone hiperłącze" xfId="104" builtinId="9" hidden="1"/>
    <cellStyle name="Odwiedzone hiperłącze" xfId="105" builtinId="9" hidden="1"/>
    <cellStyle name="Odwiedzone hiperłącze" xfId="106" builtinId="9" hidden="1"/>
    <cellStyle name="Odwiedzone hiperłącze" xfId="107" builtinId="9" hidden="1"/>
    <cellStyle name="Odwiedzone hiperłącze" xfId="108" builtinId="9" hidden="1"/>
    <cellStyle name="Odwiedzone hiperłącze" xfId="109" builtinId="9" hidden="1"/>
    <cellStyle name="Odwiedzone hiperłącze" xfId="110" builtinId="9" hidden="1"/>
    <cellStyle name="Odwiedzone hiperłącze" xfId="111" builtinId="9" hidden="1"/>
    <cellStyle name="Odwiedzone hiperłącze" xfId="112" builtinId="9" hidden="1"/>
    <cellStyle name="Odwiedzone hiperłącze" xfId="113" builtinId="9" hidden="1"/>
    <cellStyle name="Odwiedzone hiperłącze" xfId="114" builtinId="9" hidden="1"/>
    <cellStyle name="Odwiedzone hiperłącze" xfId="115" builtinId="9" hidden="1"/>
    <cellStyle name="Odwiedzone hiperłącze" xfId="116" builtinId="9" hidden="1"/>
    <cellStyle name="Odwiedzone hiperłącze" xfId="117" builtinId="9" hidden="1"/>
    <cellStyle name="Odwiedzone hiperłącze" xfId="118" builtinId="9" hidden="1"/>
    <cellStyle name="Odwiedzone hiperłącze" xfId="119" builtinId="9" hidden="1"/>
    <cellStyle name="Odwiedzone hiperłącze" xfId="120" builtinId="9" hidden="1"/>
    <cellStyle name="Odwiedzone hiperłącze" xfId="121" builtinId="9" hidden="1"/>
    <cellStyle name="Odwiedzone hiperłącze" xfId="122" builtinId="9" hidden="1"/>
    <cellStyle name="Odwiedzone hiperłącze" xfId="123" builtinId="9" hidden="1"/>
    <cellStyle name="Odwiedzone hiperłącze" xfId="124" builtinId="9" hidden="1"/>
    <cellStyle name="Odwiedzone hiperłącze" xfId="125" builtinId="9" hidden="1"/>
    <cellStyle name="Odwiedzone hiperłącze" xfId="126" builtinId="9" hidden="1"/>
    <cellStyle name="Odwiedzone hiperłącze" xfId="127" builtinId="9" hidden="1"/>
    <cellStyle name="Odwiedzone hiperłącze" xfId="128" builtinId="9" hidden="1"/>
    <cellStyle name="Odwiedzone hiperłącze" xfId="129" builtinId="9" hidden="1"/>
    <cellStyle name="Odwiedzone hiperłącze" xfId="130" builtinId="9" hidden="1"/>
    <cellStyle name="Odwiedzone hiperłącze" xfId="131" builtinId="9" hidden="1"/>
    <cellStyle name="Odwiedzone hiperłącze" xfId="132" builtinId="9" hidden="1"/>
    <cellStyle name="Odwiedzone hiperłącze" xfId="133" builtinId="9" hidden="1"/>
    <cellStyle name="Odwiedzone hiperłącze" xfId="134" builtinId="9" hidden="1"/>
    <cellStyle name="Odwiedzone hiperłącze" xfId="135" builtinId="9" hidden="1"/>
    <cellStyle name="Odwiedzone hiperłącze" xfId="136" builtinId="9" hidden="1"/>
    <cellStyle name="Odwiedzone hiperłącze" xfId="137" builtinId="9" hidden="1"/>
    <cellStyle name="Odwiedzone hiperłącze" xfId="138" builtinId="9" hidden="1"/>
    <cellStyle name="Odwiedzone hiperłącze" xfId="139" builtinId="9" hidden="1"/>
    <cellStyle name="Odwiedzone hiperłącze" xfId="140" builtinId="9" hidden="1"/>
    <cellStyle name="Odwiedzone hiperłącze" xfId="141" builtinId="9" hidden="1"/>
    <cellStyle name="Odwiedzone hiperłącze" xfId="142" builtinId="9" hidden="1"/>
    <cellStyle name="Odwiedzone hiperłącze" xfId="143" builtinId="9" hidden="1"/>
    <cellStyle name="Odwiedzone hiperłącze" xfId="144" builtinId="9" hidden="1"/>
    <cellStyle name="Odwiedzone hiperłącze" xfId="145" builtinId="9" hidden="1"/>
    <cellStyle name="Odwiedzone hiperłącze" xfId="146" builtinId="9" hidden="1"/>
    <cellStyle name="Odwiedzone hiperłącze" xfId="147" builtinId="9" hidden="1"/>
    <cellStyle name="Odwiedzone hiperłącze" xfId="148" builtinId="9" hidden="1"/>
    <cellStyle name="Odwiedzone hiperłącze" xfId="149" builtinId="9" hidden="1"/>
    <cellStyle name="Odwiedzone hiperłącze" xfId="150" builtinId="9" hidden="1"/>
    <cellStyle name="Odwiedzone hiperłącze" xfId="151" builtinId="9" hidden="1"/>
    <cellStyle name="Odwiedzone hiperłącze" xfId="152" builtinId="9" hidden="1"/>
    <cellStyle name="Odwiedzone hiperłącze" xfId="153" builtinId="9" hidden="1"/>
    <cellStyle name="Odwiedzone hiperłącze" xfId="154" builtinId="9" hidden="1"/>
    <cellStyle name="Odwiedzone hiperłącze" xfId="155" builtinId="9" hidden="1"/>
    <cellStyle name="Odwiedzone hiperłącze" xfId="156" builtinId="9" hidden="1"/>
    <cellStyle name="Odwiedzone hiperłącze" xfId="157" builtinId="9" hidden="1"/>
    <cellStyle name="Odwiedzone hiperłącze" xfId="158" builtinId="9" hidden="1"/>
    <cellStyle name="Odwiedzone hiperłącze" xfId="159" builtinId="9" hidden="1"/>
    <cellStyle name="Odwiedzone hiperłącze" xfId="160" builtinId="9" hidden="1"/>
    <cellStyle name="Odwiedzone hiperłącze" xfId="161" builtinId="9" hidden="1"/>
    <cellStyle name="Odwiedzone hiperłącze" xfId="162" builtinId="9" hidden="1"/>
    <cellStyle name="Odwiedzone hiperłącze" xfId="163" builtinId="9" hidden="1"/>
    <cellStyle name="Odwiedzone hiperłącze" xfId="164" builtinId="9" hidden="1"/>
    <cellStyle name="Odwiedzone hiperłącze" xfId="165" builtinId="9" hidden="1"/>
    <cellStyle name="Odwiedzone hiperłącze" xfId="166" builtinId="9" hidden="1"/>
    <cellStyle name="Odwiedzone hiperłącze" xfId="167" builtinId="9" hidden="1"/>
    <cellStyle name="Odwiedzone hiperłącze" xfId="168" builtinId="9" hidden="1"/>
    <cellStyle name="Odwiedzone hiperłącze" xfId="169" builtinId="9" hidden="1"/>
    <cellStyle name="Odwiedzone hiperłącze" xfId="170" builtinId="9" hidden="1"/>
    <cellStyle name="Odwiedzone hiperłącze" xfId="171" builtinId="9" hidden="1"/>
    <cellStyle name="Odwiedzone hiperłącze" xfId="172" builtinId="9" hidden="1"/>
    <cellStyle name="Odwiedzone hiperłącze" xfId="173" builtinId="9" hidden="1"/>
    <cellStyle name="Odwiedzone hiperłącze" xfId="174" builtinId="9" hidden="1"/>
    <cellStyle name="Odwiedzone hiperłącze" xfId="175" builtinId="9" hidden="1"/>
    <cellStyle name="Odwiedzone hiperłącze" xfId="176" builtinId="9" hidden="1"/>
    <cellStyle name="Odwiedzone hiperłącze" xfId="177" builtinId="9" hidden="1"/>
    <cellStyle name="Odwiedzone hiperłącze" xfId="178" builtinId="9" hidden="1"/>
    <cellStyle name="Odwiedzone hiperłącze" xfId="179" builtinId="9" hidden="1"/>
    <cellStyle name="Odwiedzone hiperłącze" xfId="180" builtinId="9" hidden="1"/>
    <cellStyle name="Odwiedzone hiperłącze" xfId="181" builtinId="9" hidden="1"/>
    <cellStyle name="Odwiedzone hiperłącze" xfId="182" builtinId="9" hidden="1"/>
    <cellStyle name="Odwiedzone hiperłącze" xfId="183" builtinId="9" hidden="1"/>
    <cellStyle name="Odwiedzone hiperłącze" xfId="184" builtinId="9" hidden="1"/>
    <cellStyle name="Odwiedzone hiperłącze" xfId="185" builtinId="9" hidden="1"/>
    <cellStyle name="Odwiedzone hiperłącze" xfId="186" builtinId="9" hidden="1"/>
    <cellStyle name="Odwiedzone hiperłącze" xfId="187" builtinId="9" hidden="1"/>
    <cellStyle name="Odwiedzone hiperłącze" xfId="188" builtinId="9" hidden="1"/>
    <cellStyle name="Odwiedzone hiperłącze" xfId="189" builtinId="9" hidden="1"/>
    <cellStyle name="Odwiedzone hiperłącze" xfId="190" builtinId="9" hidden="1"/>
    <cellStyle name="Odwiedzone hiperłącze" xfId="191" builtinId="9" hidden="1"/>
    <cellStyle name="Odwiedzone hiperłącze" xfId="192" builtinId="9" hidden="1"/>
    <cellStyle name="Odwiedzone hiperłącze" xfId="193" builtinId="9" hidden="1"/>
    <cellStyle name="Odwiedzone hiperłącze" xfId="194" builtinId="9" hidden="1"/>
    <cellStyle name="Odwiedzone hiperłącze" xfId="195" builtinId="9" hidden="1"/>
    <cellStyle name="Odwiedzone hiperłącze" xfId="196" builtinId="9" hidden="1"/>
    <cellStyle name="Odwiedzone hiperłącze" xfId="197" builtinId="9" hidden="1"/>
    <cellStyle name="Odwiedzone hiperłącze" xfId="198" builtinId="9" hidden="1"/>
    <cellStyle name="Odwiedzone hiperłącze" xfId="199" builtinId="9" hidden="1"/>
    <cellStyle name="Odwiedzone hiperłącze" xfId="200" builtinId="9" hidden="1"/>
    <cellStyle name="Odwiedzone hiperłącze" xfId="201" builtinId="9" hidden="1"/>
    <cellStyle name="Odwiedzone hiperłącze" xfId="202" builtinId="9" hidden="1"/>
    <cellStyle name="Odwiedzone hiperłącze" xfId="203" builtinId="9" hidden="1"/>
    <cellStyle name="Odwiedzone hiperłącze" xfId="204" builtinId="9" hidden="1"/>
    <cellStyle name="Odwiedzone hiperłącze" xfId="205" builtinId="9" hidden="1"/>
    <cellStyle name="Odwiedzone hiperłącze" xfId="206" builtinId="9" hidden="1"/>
    <cellStyle name="Odwiedzone hiperłącze" xfId="207" builtinId="9" hidden="1"/>
    <cellStyle name="Odwiedzone hiperłącze" xfId="208" builtinId="9" hidden="1"/>
    <cellStyle name="Odwiedzone hiperłącze" xfId="209" builtinId="9" hidden="1"/>
    <cellStyle name="Odwiedzone hiperłącze" xfId="210" builtinId="9" hidden="1"/>
    <cellStyle name="Odwiedzone hiperłącze" xfId="211" builtinId="9" hidden="1"/>
    <cellStyle name="Odwiedzone hiperłącze" xfId="212" builtinId="9" hidden="1"/>
    <cellStyle name="Odwiedzone hiperłącze" xfId="213" builtinId="9" hidden="1"/>
    <cellStyle name="Odwiedzone hiperłącze" xfId="214" builtinId="9" hidden="1"/>
    <cellStyle name="Odwiedzone hiperłącze" xfId="215" builtinId="9" hidden="1"/>
    <cellStyle name="Odwiedzone hiperłącze" xfId="216" builtinId="9" hidden="1"/>
    <cellStyle name="Odwiedzone hiperłącze" xfId="217" builtinId="9" hidden="1"/>
    <cellStyle name="Odwiedzone hiperłącze" xfId="218" builtinId="9" hidden="1"/>
    <cellStyle name="Odwiedzone hiperłącze" xfId="219" builtinId="9" hidden="1"/>
    <cellStyle name="Odwiedzone hiperłącze" xfId="220" builtinId="9" hidden="1"/>
    <cellStyle name="Odwiedzone hiperłącze" xfId="221" builtinId="9" hidden="1"/>
    <cellStyle name="Odwiedzone hiperłącze" xfId="222" builtinId="9" hidden="1"/>
    <cellStyle name="Odwiedzone hiperłącze" xfId="223" builtinId="9" hidden="1"/>
    <cellStyle name="Odwiedzone hiperłącze" xfId="224" builtinId="9" hidden="1"/>
    <cellStyle name="Odwiedzone hiperłącze" xfId="225" builtinId="9" hidden="1"/>
    <cellStyle name="Odwiedzone hiperłącze" xfId="226" builtinId="9" hidden="1"/>
    <cellStyle name="Odwiedzone hiperłącze" xfId="227" builtinId="9" hidden="1"/>
    <cellStyle name="Odwiedzone hiperłącze" xfId="228" builtinId="9" hidden="1"/>
    <cellStyle name="Odwiedzone hiperłącze" xfId="229" builtinId="9" hidden="1"/>
    <cellStyle name="Odwiedzone hiperłącze" xfId="230" builtinId="9" hidden="1"/>
    <cellStyle name="Odwiedzone hiperłącze" xfId="231" builtinId="9" hidden="1"/>
    <cellStyle name="Odwiedzone hiperłącze" xfId="232" builtinId="9" hidden="1"/>
    <cellStyle name="Odwiedzone hiperłącze" xfId="233" builtinId="9" hidden="1"/>
    <cellStyle name="Odwiedzone hiperłącze" xfId="234" builtinId="9" hidden="1"/>
    <cellStyle name="Odwiedzone hiperłącze" xfId="235" builtinId="9" hidden="1"/>
    <cellStyle name="Odwiedzone hiperłącze" xfId="236" builtinId="9" hidden="1"/>
    <cellStyle name="Odwiedzone hiperłącze" xfId="237" builtinId="9" hidden="1"/>
    <cellStyle name="Odwiedzone hiperłącze" xfId="238" builtinId="9" hidden="1"/>
    <cellStyle name="Odwiedzone hiperłącze" xfId="239" builtinId="9" hidden="1"/>
    <cellStyle name="Odwiedzone hiperłącze" xfId="240" builtinId="9" hidden="1"/>
    <cellStyle name="Odwiedzone hiperłącze" xfId="241" builtinId="9" hidden="1"/>
    <cellStyle name="Odwiedzone hiperłącze" xfId="242" builtinId="9" hidden="1"/>
    <cellStyle name="Odwiedzone hiperłącze" xfId="243" builtinId="9" hidden="1"/>
    <cellStyle name="Odwiedzone hiperłącze" xfId="244" builtinId="9" hidden="1"/>
    <cellStyle name="Odwiedzone hiperłącze" xfId="245" builtinId="9" hidden="1"/>
    <cellStyle name="Odwiedzone hiperłącze" xfId="246" builtinId="9" hidden="1"/>
    <cellStyle name="Odwiedzone hiperłącze" xfId="247" builtinId="9" hidden="1"/>
    <cellStyle name="Odwiedzone hiperłącze" xfId="248" builtinId="9" hidden="1"/>
    <cellStyle name="Odwiedzone hiperłącze" xfId="249" builtinId="9" hidden="1"/>
    <cellStyle name="Odwiedzone hiperłącze" xfId="250" builtinId="9" hidden="1"/>
    <cellStyle name="Odwiedzone hiperłącze" xfId="251" builtinId="9" hidden="1"/>
    <cellStyle name="Odwiedzone hiperłącze" xfId="252" builtinId="9" hidden="1"/>
    <cellStyle name="Odwiedzone hiperłącze" xfId="253" builtinId="9" hidden="1"/>
    <cellStyle name="Odwiedzone hiperłącze" xfId="254" builtinId="9" hidden="1"/>
    <cellStyle name="Odwiedzone hiperłącze" xfId="255" builtinId="9" hidden="1"/>
    <cellStyle name="Odwiedzone hiperłącze" xfId="256" builtinId="9" hidden="1"/>
    <cellStyle name="Odwiedzone hiperłącze" xfId="257" builtinId="9" hidden="1"/>
    <cellStyle name="Odwiedzone hiperłącze" xfId="258" builtinId="9" hidden="1"/>
    <cellStyle name="Odwiedzone hiperłącze" xfId="259" builtinId="9" hidden="1"/>
    <cellStyle name="Odwiedzone hiperłącze" xfId="260" builtinId="9" hidden="1"/>
    <cellStyle name="Odwiedzone hiperłącze" xfId="261" builtinId="9" hidden="1"/>
    <cellStyle name="Odwiedzone hiperłącze" xfId="262" builtinId="9" hidden="1"/>
    <cellStyle name="Odwiedzone hiperłącze" xfId="263" builtinId="9" hidden="1"/>
    <cellStyle name="Odwiedzone hiperłącze" xfId="264" builtinId="9" hidden="1"/>
    <cellStyle name="Odwiedzone hiperłącze" xfId="265" builtinId="9" hidden="1"/>
    <cellStyle name="Odwiedzone hiperłącze" xfId="266" builtinId="9" hidden="1"/>
    <cellStyle name="Odwiedzone hiperłącze" xfId="267" builtinId="9" hidden="1"/>
    <cellStyle name="Odwiedzone hiperłącze" xfId="268" builtinId="9" hidden="1"/>
    <cellStyle name="Odwiedzone hiperłącze" xfId="269" builtinId="9" hidden="1"/>
    <cellStyle name="Odwiedzone hiperłącze" xfId="270" builtinId="9" hidden="1"/>
    <cellStyle name="Odwiedzone hiperłącze" xfId="271" builtinId="9" hidden="1"/>
    <cellStyle name="Odwiedzone hiperłącze" xfId="272" builtinId="9" hidden="1"/>
    <cellStyle name="Odwiedzone hiperłącze" xfId="273" builtinId="9" hidden="1"/>
    <cellStyle name="Odwiedzone hiperłącze" xfId="274" builtinId="9" hidden="1"/>
    <cellStyle name="Odwiedzone hiperłącze" xfId="275" builtinId="9" hidden="1"/>
    <cellStyle name="Odwiedzone hiperłącze" xfId="276" builtinId="9" hidden="1"/>
    <cellStyle name="Odwiedzone hiperłącze" xfId="277" builtinId="9" hidden="1"/>
    <cellStyle name="Odwiedzone hiperłącze" xfId="278" builtinId="9" hidden="1"/>
    <cellStyle name="Odwiedzone hiperłącze" xfId="279" builtinId="9" hidden="1"/>
    <cellStyle name="Odwiedzone hiperłącze" xfId="280" builtinId="9" hidden="1"/>
    <cellStyle name="Odwiedzone hiperłącze" xfId="281" builtinId="9" hidden="1"/>
    <cellStyle name="Odwiedzone hiperłącze" xfId="282" builtinId="9" hidden="1"/>
    <cellStyle name="Odwiedzone hiperłącze" xfId="283" builtinId="9" hidden="1"/>
    <cellStyle name="Odwiedzone hiperłącze" xfId="284" builtinId="9" hidden="1"/>
    <cellStyle name="Odwiedzone hiperłącze" xfId="285" builtinId="9" hidden="1"/>
    <cellStyle name="Odwiedzone hiperłącze" xfId="286" builtinId="9" hidden="1"/>
    <cellStyle name="Odwiedzone hiperłącze" xfId="287" builtinId="9" hidden="1"/>
    <cellStyle name="Odwiedzone hiperłącze" xfId="288" builtinId="9" hidden="1"/>
    <cellStyle name="Odwiedzone hiperłącze" xfId="289" builtinId="9" hidden="1"/>
    <cellStyle name="Odwiedzone hiperłącze" xfId="290" builtinId="9" hidden="1"/>
    <cellStyle name="Odwiedzone hiperłącze" xfId="291" builtinId="9" hidden="1"/>
    <cellStyle name="Odwiedzone hiperłącze" xfId="292" builtinId="9" hidden="1"/>
    <cellStyle name="Odwiedzone hiperłącze" xfId="293" builtinId="9" hidden="1"/>
    <cellStyle name="Odwiedzone hiperłącze" xfId="294" builtinId="9" hidden="1"/>
    <cellStyle name="Odwiedzone hiperłącze" xfId="295" builtinId="9" hidden="1"/>
    <cellStyle name="Odwiedzone hiperłącze" xfId="296" builtinId="9" hidden="1"/>
    <cellStyle name="Odwiedzone hiperłącze" xfId="297" builtinId="9" hidden="1"/>
    <cellStyle name="Odwiedzone hiperłącze" xfId="298" builtinId="9" hidden="1"/>
    <cellStyle name="Odwiedzone hiperłącze" xfId="299" builtinId="9" hidden="1"/>
    <cellStyle name="Odwiedzone hiperłącze" xfId="300" builtinId="9" hidden="1"/>
    <cellStyle name="Odwiedzone hiperłącze" xfId="301" builtinId="9" hidden="1"/>
    <cellStyle name="Odwiedzone hiperłącze" xfId="302" builtinId="9" hidden="1"/>
    <cellStyle name="Odwiedzone hiperłącze" xfId="303" builtinId="9" hidden="1"/>
    <cellStyle name="Odwiedzone hiperłącze" xfId="304" builtinId="9" hidden="1"/>
    <cellStyle name="Odwiedzone hiperłącze" xfId="305" builtinId="9" hidden="1"/>
    <cellStyle name="Odwiedzone hiperłącze" xfId="306" builtinId="9" hidden="1"/>
    <cellStyle name="Odwiedzone hiperłącze" xfId="307" builtinId="9" hidden="1"/>
    <cellStyle name="Odwiedzone hiperłącze" xfId="308" builtinId="9" hidden="1"/>
    <cellStyle name="Odwiedzone hiperłącze" xfId="309" builtinId="9" hidden="1"/>
    <cellStyle name="Odwiedzone hiperłącze" xfId="310" builtinId="9" hidden="1"/>
    <cellStyle name="Odwiedzone hiperłącze" xfId="311" builtinId="9" hidden="1"/>
    <cellStyle name="Odwiedzone hiperłącze" xfId="312" builtinId="9" hidden="1"/>
    <cellStyle name="Odwiedzone hiperłącze" xfId="313" builtinId="9" hidden="1"/>
    <cellStyle name="Odwiedzone hiperłącze" xfId="314" builtinId="9" hidden="1"/>
    <cellStyle name="Odwiedzone hiperłącze" xfId="315" builtinId="9" hidden="1"/>
    <cellStyle name="Odwiedzone hiperłącze" xfId="316" builtinId="9" hidden="1"/>
    <cellStyle name="Odwiedzone hiperłącze" xfId="317" builtinId="9" hidden="1"/>
    <cellStyle name="Odwiedzone hiperłącze" xfId="318" builtinId="9" hidden="1"/>
    <cellStyle name="Odwiedzone hiperłącze" xfId="319" builtinId="9" hidden="1"/>
    <cellStyle name="Odwiedzone hiperłącze" xfId="320" builtinId="9" hidden="1"/>
    <cellStyle name="Odwiedzone hiperłącze" xfId="321" builtinId="9" hidden="1"/>
    <cellStyle name="Odwiedzone hiperłącze" xfId="322" builtinId="9" hidden="1"/>
    <cellStyle name="Odwiedzone hiperłącze" xfId="323" builtinId="9" hidden="1"/>
    <cellStyle name="Odwiedzone hiperłącze" xfId="324" builtinId="9" hidden="1"/>
    <cellStyle name="Odwiedzone hiperłącze" xfId="325" builtinId="9" hidden="1"/>
    <cellStyle name="Odwiedzone hiperłącze" xfId="326" builtinId="9" hidden="1"/>
    <cellStyle name="Odwiedzone hiperłącze" xfId="327" builtinId="9" hidden="1"/>
    <cellStyle name="Odwiedzone hiperłącze" xfId="328" builtinId="9" hidden="1"/>
    <cellStyle name="Odwiedzone hiperłącze" xfId="329" builtinId="9" hidden="1"/>
    <cellStyle name="Odwiedzone hiperłącze" xfId="330" builtinId="9" hidden="1"/>
    <cellStyle name="Odwiedzone hiperłącze" xfId="331" builtinId="9" hidden="1"/>
    <cellStyle name="Odwiedzone hiperłącze" xfId="332" builtinId="9" hidden="1"/>
    <cellStyle name="Odwiedzone hiperłącze" xfId="333" builtinId="9" hidden="1"/>
    <cellStyle name="Odwiedzone hiperłącze" xfId="334" builtinId="9" hidden="1"/>
    <cellStyle name="Odwiedzone hiperłącze" xfId="335" builtinId="9" hidden="1"/>
    <cellStyle name="Odwiedzone hiperłącze" xfId="336" builtinId="9" hidden="1"/>
    <cellStyle name="Odwiedzone hiperłącze" xfId="337" builtinId="9" hidden="1"/>
    <cellStyle name="Odwiedzone hiperłącze" xfId="338" builtinId="9" hidden="1"/>
    <cellStyle name="Odwiedzone hiperłącze" xfId="339" builtinId="9" hidden="1"/>
    <cellStyle name="Odwiedzone hiperłącze" xfId="340" builtinId="9" hidden="1"/>
    <cellStyle name="Odwiedzone hiperłącze" xfId="341" builtinId="9" hidden="1"/>
    <cellStyle name="Odwiedzone hiperłącze" xfId="342" builtinId="9" hidden="1"/>
    <cellStyle name="Odwiedzone hiperłącze" xfId="343" builtinId="9" hidden="1"/>
    <cellStyle name="Odwiedzone hiperłącze" xfId="344" builtinId="9" hidden="1"/>
    <cellStyle name="Odwiedzone hiperłącze" xfId="345" builtinId="9" hidden="1"/>
    <cellStyle name="Odwiedzone hiperłącze" xfId="346" builtinId="9" hidden="1"/>
    <cellStyle name="Odwiedzone hiperłącze" xfId="347" builtinId="9" hidden="1"/>
    <cellStyle name="Odwiedzone hiperłącze" xfId="348" builtinId="9" hidden="1"/>
    <cellStyle name="Odwiedzone hiperłącze" xfId="349" builtinId="9" hidden="1"/>
    <cellStyle name="Odwiedzone hiperłącze" xfId="350" builtinId="9" hidden="1"/>
    <cellStyle name="Odwiedzone hiperłącze" xfId="351" builtinId="9" hidden="1"/>
    <cellStyle name="Odwiedzone hiperłącze" xfId="352" builtinId="9" hidden="1"/>
    <cellStyle name="Odwiedzone hiperłącze" xfId="353" builtinId="9" hidden="1"/>
    <cellStyle name="Odwiedzone hiperłącze" xfId="354" builtinId="9" hidden="1"/>
    <cellStyle name="Odwiedzone hiperłącze" xfId="355" builtinId="9" hidden="1"/>
    <cellStyle name="Odwiedzone hiperłącze" xfId="356" builtinId="9" hidden="1"/>
    <cellStyle name="Odwiedzone hiperłącze" xfId="357" builtinId="9" hidden="1"/>
    <cellStyle name="Odwiedzone hiperłącze" xfId="358" builtinId="9" hidden="1"/>
    <cellStyle name="Procentowy" xfId="54"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2265680</xdr:colOff>
      <xdr:row>0</xdr:row>
      <xdr:rowOff>284480</xdr:rowOff>
    </xdr:from>
    <xdr:to>
      <xdr:col>0</xdr:col>
      <xdr:colOff>5405120</xdr:colOff>
      <xdr:row>0</xdr:row>
      <xdr:rowOff>867557</xdr:rowOff>
    </xdr:to>
    <xdr:pic>
      <xdr:nvPicPr>
        <xdr:cNvPr id="4" name="Obraz 3"/>
        <xdr:cNvPicPr>
          <a:picLocks noChangeAspect="1"/>
        </xdr:cNvPicPr>
      </xdr:nvPicPr>
      <xdr:blipFill>
        <a:blip xmlns:r="http://schemas.openxmlformats.org/officeDocument/2006/relationships" r:embed="rId1"/>
        <a:stretch>
          <a:fillRect/>
        </a:stretch>
      </xdr:blipFill>
      <xdr:spPr>
        <a:xfrm>
          <a:off x="2265680" y="284480"/>
          <a:ext cx="3139440" cy="5830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901700</xdr:colOff>
      <xdr:row>20</xdr:row>
      <xdr:rowOff>0</xdr:rowOff>
    </xdr:from>
    <xdr:to>
      <xdr:col>0</xdr:col>
      <xdr:colOff>3746500</xdr:colOff>
      <xdr:row>20</xdr:row>
      <xdr:rowOff>0</xdr:rowOff>
    </xdr:to>
    <xdr:cxnSp macro="">
      <xdr:nvCxnSpPr>
        <xdr:cNvPr id="3" name="Łącznik prostoliniowy 4"/>
        <xdr:cNvCxnSpPr/>
      </xdr:nvCxnSpPr>
      <xdr:spPr>
        <a:xfrm>
          <a:off x="901700" y="46863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901700</xdr:colOff>
      <xdr:row>24</xdr:row>
      <xdr:rowOff>0</xdr:rowOff>
    </xdr:from>
    <xdr:to>
      <xdr:col>0</xdr:col>
      <xdr:colOff>3746500</xdr:colOff>
      <xdr:row>24</xdr:row>
      <xdr:rowOff>0</xdr:rowOff>
    </xdr:to>
    <xdr:cxnSp macro="">
      <xdr:nvCxnSpPr>
        <xdr:cNvPr id="8" name="Łącznik prostoliniowy 4"/>
        <xdr:cNvCxnSpPr/>
      </xdr:nvCxnSpPr>
      <xdr:spPr>
        <a:xfrm>
          <a:off x="901700" y="46863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901700</xdr:colOff>
      <xdr:row>28</xdr:row>
      <xdr:rowOff>0</xdr:rowOff>
    </xdr:from>
    <xdr:to>
      <xdr:col>0</xdr:col>
      <xdr:colOff>3746500</xdr:colOff>
      <xdr:row>28</xdr:row>
      <xdr:rowOff>0</xdr:rowOff>
    </xdr:to>
    <xdr:cxnSp macro="">
      <xdr:nvCxnSpPr>
        <xdr:cNvPr id="9" name="Łącznik prostoliniowy 4"/>
        <xdr:cNvCxnSpPr/>
      </xdr:nvCxnSpPr>
      <xdr:spPr>
        <a:xfrm>
          <a:off x="901700" y="62103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901700</xdr:colOff>
      <xdr:row>32</xdr:row>
      <xdr:rowOff>0</xdr:rowOff>
    </xdr:from>
    <xdr:to>
      <xdr:col>0</xdr:col>
      <xdr:colOff>3746500</xdr:colOff>
      <xdr:row>32</xdr:row>
      <xdr:rowOff>0</xdr:rowOff>
    </xdr:to>
    <xdr:cxnSp macro="">
      <xdr:nvCxnSpPr>
        <xdr:cNvPr id="10" name="Łącznik prostoliniowy 4"/>
        <xdr:cNvCxnSpPr/>
      </xdr:nvCxnSpPr>
      <xdr:spPr>
        <a:xfrm>
          <a:off x="901700" y="62103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901700</xdr:colOff>
      <xdr:row>36</xdr:row>
      <xdr:rowOff>0</xdr:rowOff>
    </xdr:from>
    <xdr:to>
      <xdr:col>0</xdr:col>
      <xdr:colOff>3746500</xdr:colOff>
      <xdr:row>36</xdr:row>
      <xdr:rowOff>0</xdr:rowOff>
    </xdr:to>
    <xdr:cxnSp macro="">
      <xdr:nvCxnSpPr>
        <xdr:cNvPr id="11" name="Łącznik prostoliniowy 4"/>
        <xdr:cNvCxnSpPr/>
      </xdr:nvCxnSpPr>
      <xdr:spPr>
        <a:xfrm>
          <a:off x="901700" y="69723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901700</xdr:colOff>
      <xdr:row>40</xdr:row>
      <xdr:rowOff>0</xdr:rowOff>
    </xdr:from>
    <xdr:to>
      <xdr:col>0</xdr:col>
      <xdr:colOff>3746500</xdr:colOff>
      <xdr:row>40</xdr:row>
      <xdr:rowOff>0</xdr:rowOff>
    </xdr:to>
    <xdr:cxnSp macro="">
      <xdr:nvCxnSpPr>
        <xdr:cNvPr id="13" name="Łącznik prostoliniowy 4"/>
        <xdr:cNvCxnSpPr/>
      </xdr:nvCxnSpPr>
      <xdr:spPr>
        <a:xfrm>
          <a:off x="901700" y="84963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901700</xdr:colOff>
      <xdr:row>50</xdr:row>
      <xdr:rowOff>0</xdr:rowOff>
    </xdr:from>
    <xdr:to>
      <xdr:col>0</xdr:col>
      <xdr:colOff>3746500</xdr:colOff>
      <xdr:row>50</xdr:row>
      <xdr:rowOff>0</xdr:rowOff>
    </xdr:to>
    <xdr:cxnSp macro="">
      <xdr:nvCxnSpPr>
        <xdr:cNvPr id="12" name="Łącznik prostoliniowy 4"/>
        <xdr:cNvCxnSpPr/>
      </xdr:nvCxnSpPr>
      <xdr:spPr>
        <a:xfrm>
          <a:off x="901700" y="6548073"/>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901700</xdr:colOff>
      <xdr:row>54</xdr:row>
      <xdr:rowOff>0</xdr:rowOff>
    </xdr:from>
    <xdr:to>
      <xdr:col>0</xdr:col>
      <xdr:colOff>3746500</xdr:colOff>
      <xdr:row>54</xdr:row>
      <xdr:rowOff>0</xdr:rowOff>
    </xdr:to>
    <xdr:cxnSp macro="">
      <xdr:nvCxnSpPr>
        <xdr:cNvPr id="14" name="Łącznik prostoliniowy 4"/>
        <xdr:cNvCxnSpPr/>
      </xdr:nvCxnSpPr>
      <xdr:spPr>
        <a:xfrm>
          <a:off x="901700" y="7293761"/>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zoomScale="125" zoomScaleNormal="125" zoomScalePageLayoutView="125" workbookViewId="0">
      <selection activeCell="B9" sqref="B9"/>
    </sheetView>
  </sheetViews>
  <sheetFormatPr baseColWidth="10" defaultColWidth="10.83203125" defaultRowHeight="16" x14ac:dyDescent="0.2"/>
  <cols>
    <col min="1" max="1" width="91" style="4" customWidth="1"/>
    <col min="2" max="16384" width="10.83203125" style="4"/>
  </cols>
  <sheetData>
    <row r="1" spans="1:2" ht="77" customHeight="1" x14ac:dyDescent="0.2"/>
    <row r="3" spans="1:2" ht="28" customHeight="1" x14ac:dyDescent="0.2">
      <c r="A3" s="8" t="s">
        <v>105</v>
      </c>
    </row>
    <row r="5" spans="1:2" s="89" customFormat="1" ht="28" customHeight="1" x14ac:dyDescent="0.2">
      <c r="A5" s="88" t="s">
        <v>194</v>
      </c>
    </row>
    <row r="7" spans="1:2" ht="16" customHeight="1" x14ac:dyDescent="0.2">
      <c r="A7" s="221" t="s">
        <v>2</v>
      </c>
      <c r="B7" s="5"/>
    </row>
    <row r="8" spans="1:2" s="89" customFormat="1" x14ac:dyDescent="0.2">
      <c r="A8" s="222" t="s">
        <v>3</v>
      </c>
      <c r="B8" s="223"/>
    </row>
    <row r="9" spans="1:2" s="89" customFormat="1" x14ac:dyDescent="0.2">
      <c r="A9" s="224" t="s">
        <v>106</v>
      </c>
      <c r="B9" s="223"/>
    </row>
    <row r="10" spans="1:2" s="89" customFormat="1" x14ac:dyDescent="0.2">
      <c r="A10" s="224" t="s">
        <v>103</v>
      </c>
      <c r="B10" s="223"/>
    </row>
    <row r="11" spans="1:2" s="89" customFormat="1" x14ac:dyDescent="0.2">
      <c r="A11" s="224" t="s">
        <v>104</v>
      </c>
      <c r="B11" s="223"/>
    </row>
    <row r="12" spans="1:2" s="89" customFormat="1" x14ac:dyDescent="0.2">
      <c r="A12" s="225" t="s">
        <v>118</v>
      </c>
      <c r="B12" s="223"/>
    </row>
    <row r="13" spans="1:2" ht="15" customHeight="1" x14ac:dyDescent="0.2">
      <c r="A13" s="5"/>
      <c r="B13" s="5"/>
    </row>
    <row r="14" spans="1:2" ht="15" customHeight="1" x14ac:dyDescent="0.2">
      <c r="A14" s="253" t="s">
        <v>244</v>
      </c>
      <c r="B14" s="5"/>
    </row>
    <row r="15" spans="1:2" ht="18" customHeight="1" x14ac:dyDescent="0.2">
      <c r="A15" s="253"/>
      <c r="B15" s="5"/>
    </row>
    <row r="16" spans="1:2" ht="16" customHeight="1" x14ac:dyDescent="0.2">
      <c r="A16" s="220"/>
      <c r="B16" s="5"/>
    </row>
    <row r="17" spans="1:5" ht="199" customHeight="1" x14ac:dyDescent="0.2">
      <c r="A17" s="216" t="s">
        <v>202</v>
      </c>
      <c r="B17" s="6"/>
      <c r="C17" s="6"/>
      <c r="D17" s="6"/>
      <c r="E17" s="6"/>
    </row>
    <row r="23" spans="1:5" ht="18" customHeight="1" x14ac:dyDescent="0.2"/>
  </sheetData>
  <mergeCells count="1">
    <mergeCell ref="A14:A15"/>
  </mergeCells>
  <hyperlinks>
    <hyperlink ref="A8" location="Bilans!A1" display="1. Bilans"/>
    <hyperlink ref="A9" location="'Rach. Zysków i Strat'!A1" display="3. Rachunek Zysków i Strat"/>
    <hyperlink ref="A11" location="'Wskaźniki finansowe'!A1" display="4. Wybrane wskaźniki finansowe"/>
    <hyperlink ref="A10" location="'Zmiany w kapitale'!A1" display="3. Zmiany w kapitale własnym"/>
    <hyperlink ref="A12" location="'Akcje i obligacje'!A1" display="5. Akcje i obligacje spółki"/>
  </hyperlinks>
  <pageMargins left="0.75" right="0.75" top="1" bottom="1" header="0.5" footer="0.5"/>
  <pageSetup paperSize="9"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4"/>
  <sheetViews>
    <sheetView workbookViewId="0">
      <pane xSplit="1" ySplit="3" topLeftCell="F4" activePane="bottomRight" state="frozen"/>
      <selection pane="topRight" activeCell="B1" sqref="B1"/>
      <selection pane="bottomLeft" activeCell="A4" sqref="A4"/>
      <selection pane="bottomRight"/>
    </sheetView>
  </sheetViews>
  <sheetFormatPr baseColWidth="10" defaultColWidth="10.83203125" defaultRowHeight="16" x14ac:dyDescent="0.2"/>
  <cols>
    <col min="1" max="1" width="56.83203125" style="91" customWidth="1"/>
    <col min="2" max="3" width="14.1640625" style="91" customWidth="1"/>
    <col min="4" max="5" width="14.1640625" style="4" customWidth="1"/>
    <col min="6" max="6" width="14.1640625" style="139" customWidth="1"/>
    <col min="7" max="8" width="14.1640625" style="4" customWidth="1"/>
    <col min="9" max="9" width="14.1640625" style="139" customWidth="1"/>
    <col min="10" max="14" width="14.1640625" style="4" customWidth="1"/>
    <col min="15" max="17" width="14.33203125" style="4" customWidth="1"/>
    <col min="18" max="18" width="12.1640625" style="4" customWidth="1"/>
    <col min="19" max="16384" width="10.83203125" style="4"/>
  </cols>
  <sheetData>
    <row r="1" spans="1:18" s="90" customFormat="1" ht="28" customHeight="1" x14ac:dyDescent="0.2">
      <c r="A1" s="17" t="s">
        <v>109</v>
      </c>
      <c r="B1" s="116">
        <v>41364</v>
      </c>
      <c r="C1" s="116">
        <v>41455</v>
      </c>
      <c r="D1" s="117">
        <v>41547</v>
      </c>
      <c r="E1" s="152">
        <v>41639</v>
      </c>
      <c r="F1" s="117">
        <v>41729</v>
      </c>
      <c r="G1" s="117">
        <v>41820</v>
      </c>
      <c r="H1" s="152">
        <v>41912</v>
      </c>
      <c r="I1" s="117">
        <v>42004</v>
      </c>
      <c r="J1" s="160">
        <v>42094</v>
      </c>
      <c r="K1" s="160" t="s">
        <v>216</v>
      </c>
      <c r="L1" s="160" t="s">
        <v>217</v>
      </c>
      <c r="M1" s="160" t="s">
        <v>218</v>
      </c>
      <c r="N1" s="160" t="s">
        <v>200</v>
      </c>
      <c r="O1" s="160" t="s">
        <v>199</v>
      </c>
      <c r="P1" s="160" t="s">
        <v>208</v>
      </c>
      <c r="Q1" s="160" t="s">
        <v>222</v>
      </c>
      <c r="R1" s="160" t="s">
        <v>239</v>
      </c>
    </row>
    <row r="2" spans="1:18" x14ac:dyDescent="0.2">
      <c r="A2" s="7" t="s">
        <v>4</v>
      </c>
      <c r="B2" s="26"/>
      <c r="C2" s="26"/>
      <c r="D2" s="27"/>
      <c r="E2" s="131"/>
      <c r="F2" s="137"/>
      <c r="G2" s="134"/>
      <c r="H2" s="131"/>
      <c r="I2" s="137"/>
    </row>
    <row r="3" spans="1:18" x14ac:dyDescent="0.2">
      <c r="A3" s="44" t="s">
        <v>107</v>
      </c>
      <c r="B3" s="28"/>
      <c r="C3" s="28"/>
      <c r="D3" s="29"/>
      <c r="E3" s="153"/>
      <c r="F3" s="153"/>
      <c r="G3" s="153"/>
      <c r="H3" s="153"/>
      <c r="I3" s="29"/>
      <c r="J3" s="170"/>
      <c r="K3" s="170"/>
      <c r="L3" s="170"/>
      <c r="M3" s="170"/>
      <c r="N3" s="170"/>
      <c r="O3" s="170"/>
      <c r="P3" s="170"/>
      <c r="Q3" s="170"/>
      <c r="R3" s="170"/>
    </row>
    <row r="4" spans="1:18" x14ac:dyDescent="0.2">
      <c r="A4" s="18" t="s">
        <v>5</v>
      </c>
      <c r="B4" s="31"/>
      <c r="C4" s="32"/>
      <c r="D4" s="31"/>
      <c r="E4" s="140"/>
      <c r="F4" s="149"/>
      <c r="G4" s="143"/>
      <c r="H4" s="140"/>
      <c r="I4" s="149"/>
    </row>
    <row r="5" spans="1:18" x14ac:dyDescent="0.2">
      <c r="A5" s="5" t="s">
        <v>6</v>
      </c>
      <c r="B5" s="33">
        <v>940</v>
      </c>
      <c r="C5" s="34">
        <v>41639</v>
      </c>
      <c r="D5" s="35">
        <v>1684</v>
      </c>
      <c r="E5" s="132">
        <v>1522</v>
      </c>
      <c r="F5" s="132">
        <v>1424</v>
      </c>
      <c r="G5" s="144">
        <v>1536</v>
      </c>
      <c r="H5" s="132">
        <v>1403</v>
      </c>
      <c r="I5" s="135">
        <v>1277</v>
      </c>
      <c r="J5" s="135">
        <v>1180</v>
      </c>
      <c r="K5" s="135">
        <v>1075</v>
      </c>
      <c r="L5" s="135">
        <v>1578</v>
      </c>
      <c r="M5" s="135">
        <v>1530</v>
      </c>
      <c r="N5" s="135">
        <v>1413</v>
      </c>
      <c r="O5" s="135">
        <v>1352</v>
      </c>
      <c r="P5" s="135">
        <v>1244</v>
      </c>
      <c r="Q5" s="135">
        <v>1120</v>
      </c>
      <c r="R5" s="135">
        <v>997</v>
      </c>
    </row>
    <row r="6" spans="1:18" x14ac:dyDescent="0.2">
      <c r="A6" s="5" t="s">
        <v>7</v>
      </c>
      <c r="B6" s="33">
        <v>0</v>
      </c>
      <c r="C6" s="34">
        <v>0</v>
      </c>
      <c r="D6" s="35" t="s">
        <v>8</v>
      </c>
      <c r="E6" s="132" t="s">
        <v>8</v>
      </c>
      <c r="F6" s="132" t="s">
        <v>8</v>
      </c>
      <c r="G6" s="135" t="s">
        <v>8</v>
      </c>
      <c r="H6" s="132" t="s">
        <v>8</v>
      </c>
      <c r="I6" s="135" t="s">
        <v>8</v>
      </c>
      <c r="J6" s="135" t="s">
        <v>8</v>
      </c>
      <c r="K6" s="135" t="s">
        <v>167</v>
      </c>
      <c r="L6" s="135">
        <v>0</v>
      </c>
      <c r="M6" s="135" t="s">
        <v>167</v>
      </c>
      <c r="N6" s="135" t="s">
        <v>167</v>
      </c>
      <c r="O6" s="135" t="s">
        <v>167</v>
      </c>
      <c r="P6" s="135" t="s">
        <v>167</v>
      </c>
      <c r="Q6" s="135" t="s">
        <v>167</v>
      </c>
      <c r="R6" s="135" t="s">
        <v>167</v>
      </c>
    </row>
    <row r="7" spans="1:18" x14ac:dyDescent="0.2">
      <c r="A7" s="5" t="s">
        <v>9</v>
      </c>
      <c r="B7" s="33">
        <v>0</v>
      </c>
      <c r="C7" s="33">
        <v>0</v>
      </c>
      <c r="D7" s="35" t="s">
        <v>8</v>
      </c>
      <c r="E7" s="132" t="s">
        <v>8</v>
      </c>
      <c r="F7" s="132" t="s">
        <v>8</v>
      </c>
      <c r="G7" s="135" t="s">
        <v>8</v>
      </c>
      <c r="H7" s="132" t="s">
        <v>8</v>
      </c>
      <c r="I7" s="135" t="s">
        <v>8</v>
      </c>
      <c r="J7" s="135" t="s">
        <v>8</v>
      </c>
      <c r="K7" s="135" t="s">
        <v>167</v>
      </c>
      <c r="L7" s="135">
        <v>0</v>
      </c>
      <c r="M7" s="135">
        <v>0</v>
      </c>
      <c r="N7" s="135" t="s">
        <v>167</v>
      </c>
      <c r="O7" s="135" t="s">
        <v>167</v>
      </c>
      <c r="P7" s="135" t="s">
        <v>167</v>
      </c>
      <c r="Q7" s="135" t="s">
        <v>167</v>
      </c>
      <c r="R7" s="135" t="s">
        <v>167</v>
      </c>
    </row>
    <row r="8" spans="1:18" x14ac:dyDescent="0.2">
      <c r="A8" s="5" t="s">
        <v>10</v>
      </c>
      <c r="B8" s="33">
        <v>0</v>
      </c>
      <c r="C8" s="33">
        <v>0</v>
      </c>
      <c r="D8" s="35" t="s">
        <v>8</v>
      </c>
      <c r="E8" s="132" t="s">
        <v>8</v>
      </c>
      <c r="F8" s="132" t="s">
        <v>8</v>
      </c>
      <c r="G8" s="135" t="s">
        <v>8</v>
      </c>
      <c r="H8" s="132" t="s">
        <v>8</v>
      </c>
      <c r="I8" s="135" t="s">
        <v>8</v>
      </c>
      <c r="J8" s="135" t="s">
        <v>8</v>
      </c>
      <c r="K8" s="135" t="s">
        <v>167</v>
      </c>
      <c r="L8" s="135">
        <v>0</v>
      </c>
      <c r="M8" s="135">
        <v>0</v>
      </c>
      <c r="N8" s="135" t="s">
        <v>167</v>
      </c>
      <c r="O8" s="135" t="s">
        <v>167</v>
      </c>
      <c r="P8" s="135" t="s">
        <v>167</v>
      </c>
      <c r="Q8" s="135" t="s">
        <v>167</v>
      </c>
      <c r="R8" s="135" t="s">
        <v>167</v>
      </c>
    </row>
    <row r="9" spans="1:18" x14ac:dyDescent="0.2">
      <c r="A9" s="5" t="s">
        <v>11</v>
      </c>
      <c r="B9" s="33">
        <v>0</v>
      </c>
      <c r="C9" s="34">
        <v>0</v>
      </c>
      <c r="D9" s="35" t="s">
        <v>8</v>
      </c>
      <c r="E9" s="132" t="s">
        <v>8</v>
      </c>
      <c r="F9" s="132" t="s">
        <v>8</v>
      </c>
      <c r="G9" s="135" t="s">
        <v>8</v>
      </c>
      <c r="H9" s="132" t="s">
        <v>8</v>
      </c>
      <c r="I9" s="135" t="s">
        <v>8</v>
      </c>
      <c r="J9" s="135" t="s">
        <v>8</v>
      </c>
      <c r="K9" s="135" t="s">
        <v>167</v>
      </c>
      <c r="L9" s="135">
        <v>0</v>
      </c>
      <c r="M9" s="135">
        <v>0</v>
      </c>
      <c r="N9" s="135" t="s">
        <v>167</v>
      </c>
      <c r="O9" s="135" t="s">
        <v>167</v>
      </c>
      <c r="P9" s="135" t="s">
        <v>167</v>
      </c>
      <c r="Q9" s="135" t="s">
        <v>167</v>
      </c>
      <c r="R9" s="135" t="s">
        <v>167</v>
      </c>
    </row>
    <row r="10" spans="1:18" x14ac:dyDescent="0.2">
      <c r="A10" s="5" t="s">
        <v>12</v>
      </c>
      <c r="B10" s="33">
        <v>186</v>
      </c>
      <c r="C10" s="34">
        <v>0</v>
      </c>
      <c r="D10" s="35">
        <v>32</v>
      </c>
      <c r="E10" s="132">
        <v>309</v>
      </c>
      <c r="F10" s="132">
        <v>19</v>
      </c>
      <c r="G10" s="145">
        <v>276</v>
      </c>
      <c r="H10" s="132">
        <v>374</v>
      </c>
      <c r="I10" s="135">
        <v>296</v>
      </c>
      <c r="J10" s="135">
        <v>341</v>
      </c>
      <c r="K10" s="135">
        <v>481</v>
      </c>
      <c r="L10" s="135">
        <v>478</v>
      </c>
      <c r="M10" s="135">
        <v>552</v>
      </c>
      <c r="N10" s="135">
        <v>522</v>
      </c>
      <c r="O10" s="135">
        <v>494</v>
      </c>
      <c r="P10" s="135">
        <v>499</v>
      </c>
      <c r="Q10" s="135">
        <v>459</v>
      </c>
      <c r="R10" s="135">
        <v>306</v>
      </c>
    </row>
    <row r="11" spans="1:18" x14ac:dyDescent="0.2">
      <c r="A11" s="5" t="s">
        <v>13</v>
      </c>
      <c r="B11" s="33">
        <v>0</v>
      </c>
      <c r="C11" s="34">
        <v>0</v>
      </c>
      <c r="D11" s="35" t="s">
        <v>8</v>
      </c>
      <c r="E11" s="132" t="s">
        <v>8</v>
      </c>
      <c r="F11" s="132" t="s">
        <v>8</v>
      </c>
      <c r="G11" s="135" t="s">
        <v>8</v>
      </c>
      <c r="H11" s="132" t="s">
        <v>8</v>
      </c>
      <c r="I11" s="135" t="s">
        <v>8</v>
      </c>
      <c r="J11" s="135" t="s">
        <v>8</v>
      </c>
      <c r="K11" s="135" t="s">
        <v>167</v>
      </c>
      <c r="L11" s="135">
        <v>0</v>
      </c>
      <c r="M11" s="135">
        <v>0</v>
      </c>
      <c r="N11" s="135" t="s">
        <v>167</v>
      </c>
      <c r="O11" s="135" t="s">
        <v>167</v>
      </c>
      <c r="P11" s="135" t="s">
        <v>167</v>
      </c>
      <c r="Q11" s="135" t="s">
        <v>167</v>
      </c>
      <c r="R11" s="135" t="s">
        <v>167</v>
      </c>
    </row>
    <row r="12" spans="1:18" x14ac:dyDescent="0.2">
      <c r="A12" s="5" t="s">
        <v>14</v>
      </c>
      <c r="B12" s="33">
        <v>36212</v>
      </c>
      <c r="C12" s="34">
        <v>33690</v>
      </c>
      <c r="D12" s="35">
        <v>37388</v>
      </c>
      <c r="E12" s="132">
        <v>35382</v>
      </c>
      <c r="F12" s="132">
        <v>36980</v>
      </c>
      <c r="G12" s="144">
        <v>9302</v>
      </c>
      <c r="H12" s="132">
        <v>15827</v>
      </c>
      <c r="I12" s="135">
        <v>15913</v>
      </c>
      <c r="J12" s="135">
        <v>15989</v>
      </c>
      <c r="K12" s="135">
        <v>16066</v>
      </c>
      <c r="L12" s="135">
        <v>16143</v>
      </c>
      <c r="M12" s="135">
        <v>53788</v>
      </c>
      <c r="N12" s="135">
        <v>54700</v>
      </c>
      <c r="O12" s="135">
        <v>13943</v>
      </c>
      <c r="P12" s="135">
        <v>14353</v>
      </c>
      <c r="Q12" s="135">
        <v>19250</v>
      </c>
      <c r="R12" s="135">
        <v>4174</v>
      </c>
    </row>
    <row r="13" spans="1:18" x14ac:dyDescent="0.2">
      <c r="A13" s="5" t="s">
        <v>15</v>
      </c>
      <c r="B13" s="33">
        <v>1473</v>
      </c>
      <c r="C13" s="34">
        <v>760</v>
      </c>
      <c r="D13" s="35">
        <v>1286</v>
      </c>
      <c r="E13" s="132">
        <v>760</v>
      </c>
      <c r="F13" s="132">
        <v>601</v>
      </c>
      <c r="G13" s="145">
        <v>457</v>
      </c>
      <c r="H13" s="132">
        <v>333</v>
      </c>
      <c r="I13" s="135">
        <v>181</v>
      </c>
      <c r="J13" s="135">
        <v>555</v>
      </c>
      <c r="K13" s="135">
        <v>366</v>
      </c>
      <c r="L13" s="135">
        <v>176</v>
      </c>
      <c r="M13" s="135">
        <v>1027</v>
      </c>
      <c r="N13" s="135">
        <v>1006</v>
      </c>
      <c r="O13" s="135">
        <v>862</v>
      </c>
      <c r="P13" s="135">
        <v>721</v>
      </c>
      <c r="Q13" s="135">
        <v>596</v>
      </c>
      <c r="R13" s="135">
        <v>2046</v>
      </c>
    </row>
    <row r="14" spans="1:18" x14ac:dyDescent="0.2">
      <c r="A14" s="22" t="s">
        <v>16</v>
      </c>
      <c r="B14" s="36">
        <v>38811</v>
      </c>
      <c r="C14" s="37">
        <v>76089</v>
      </c>
      <c r="D14" s="38">
        <v>40390</v>
      </c>
      <c r="E14" s="38">
        <v>37973</v>
      </c>
      <c r="F14" s="38">
        <v>39024</v>
      </c>
      <c r="G14" s="38">
        <v>11571</v>
      </c>
      <c r="H14" s="141">
        <v>17937</v>
      </c>
      <c r="I14" s="171">
        <v>17668</v>
      </c>
      <c r="J14" s="171">
        <v>18065</v>
      </c>
      <c r="K14" s="171">
        <v>17988</v>
      </c>
      <c r="L14" s="171">
        <f>SUM(L5:L13)</f>
        <v>18375</v>
      </c>
      <c r="M14" s="171">
        <v>56896</v>
      </c>
      <c r="N14" s="171">
        <v>57641</v>
      </c>
      <c r="O14" s="171">
        <v>16651</v>
      </c>
      <c r="P14" s="171">
        <v>16817</v>
      </c>
      <c r="Q14" s="171">
        <v>21425</v>
      </c>
      <c r="R14" s="171">
        <v>7523</v>
      </c>
    </row>
    <row r="15" spans="1:18" x14ac:dyDescent="0.2">
      <c r="A15" s="18" t="s">
        <v>17</v>
      </c>
      <c r="B15" s="33"/>
      <c r="C15" s="32"/>
      <c r="D15" s="35"/>
      <c r="E15" s="132"/>
      <c r="F15" s="132"/>
      <c r="G15" s="145"/>
      <c r="H15" s="132"/>
      <c r="I15" s="138"/>
    </row>
    <row r="16" spans="1:18" x14ac:dyDescent="0.2">
      <c r="A16" s="5" t="s">
        <v>18</v>
      </c>
      <c r="B16" s="33">
        <v>0</v>
      </c>
      <c r="C16" s="33">
        <v>0</v>
      </c>
      <c r="D16" s="35" t="s">
        <v>8</v>
      </c>
      <c r="E16" s="132" t="s">
        <v>8</v>
      </c>
      <c r="F16" s="132" t="s">
        <v>8</v>
      </c>
      <c r="G16" s="135" t="s">
        <v>8</v>
      </c>
      <c r="H16" s="132" t="s">
        <v>8</v>
      </c>
      <c r="I16" s="135" t="s">
        <v>8</v>
      </c>
      <c r="J16" s="135" t="s">
        <v>8</v>
      </c>
      <c r="K16" s="135">
        <v>4</v>
      </c>
      <c r="L16" s="135">
        <v>4</v>
      </c>
      <c r="M16" s="135">
        <v>17</v>
      </c>
      <c r="N16" s="135">
        <v>4</v>
      </c>
      <c r="O16" s="135">
        <v>36</v>
      </c>
      <c r="P16" s="135">
        <v>4</v>
      </c>
      <c r="Q16" s="135">
        <v>4</v>
      </c>
      <c r="R16" s="135">
        <v>4</v>
      </c>
    </row>
    <row r="17" spans="1:18" x14ac:dyDescent="0.2">
      <c r="A17" s="5" t="s">
        <v>19</v>
      </c>
      <c r="B17" s="33">
        <v>155427</v>
      </c>
      <c r="C17" s="34">
        <v>154618</v>
      </c>
      <c r="D17" s="35">
        <v>173562</v>
      </c>
      <c r="E17" s="132">
        <v>174979</v>
      </c>
      <c r="F17" s="150">
        <v>182642</v>
      </c>
      <c r="G17" s="144">
        <v>181020</v>
      </c>
      <c r="H17" s="132">
        <v>190443</v>
      </c>
      <c r="I17" s="135">
        <v>184552</v>
      </c>
      <c r="J17" s="135">
        <v>191611</v>
      </c>
      <c r="K17" s="135">
        <v>186388</v>
      </c>
      <c r="L17" s="135">
        <v>174415</v>
      </c>
      <c r="M17" s="135">
        <v>166042</v>
      </c>
      <c r="N17" s="135" t="s">
        <v>191</v>
      </c>
      <c r="O17" s="135">
        <v>159012</v>
      </c>
      <c r="P17" s="135">
        <v>153091</v>
      </c>
      <c r="Q17" s="135">
        <v>151088</v>
      </c>
      <c r="R17" s="135">
        <v>164078</v>
      </c>
    </row>
    <row r="18" spans="1:18" x14ac:dyDescent="0.2">
      <c r="A18" s="5" t="s">
        <v>13</v>
      </c>
      <c r="B18" s="33">
        <v>0</v>
      </c>
      <c r="C18" s="34">
        <v>0</v>
      </c>
      <c r="D18" s="35" t="s">
        <v>8</v>
      </c>
      <c r="E18" s="132" t="s">
        <v>8</v>
      </c>
      <c r="F18" s="132" t="s">
        <v>8</v>
      </c>
      <c r="G18" s="144">
        <v>0</v>
      </c>
      <c r="H18" s="132" t="s">
        <v>8</v>
      </c>
      <c r="I18" s="135" t="s">
        <v>8</v>
      </c>
      <c r="J18" s="135" t="s">
        <v>8</v>
      </c>
      <c r="K18" s="135" t="s">
        <v>167</v>
      </c>
      <c r="L18" s="135">
        <v>0</v>
      </c>
      <c r="M18" s="135">
        <v>0</v>
      </c>
      <c r="N18" s="135" t="s">
        <v>167</v>
      </c>
      <c r="O18" s="135" t="s">
        <v>167</v>
      </c>
      <c r="P18" s="135" t="s">
        <v>167</v>
      </c>
      <c r="Q18" s="135" t="s">
        <v>167</v>
      </c>
      <c r="R18" s="135" t="s">
        <v>167</v>
      </c>
    </row>
    <row r="19" spans="1:18" x14ac:dyDescent="0.2">
      <c r="A19" s="5" t="s">
        <v>14</v>
      </c>
      <c r="B19" s="33">
        <v>327</v>
      </c>
      <c r="C19" s="34">
        <v>327</v>
      </c>
      <c r="D19" s="35">
        <v>658</v>
      </c>
      <c r="E19" s="132">
        <v>3232</v>
      </c>
      <c r="F19" s="132">
        <v>2605</v>
      </c>
      <c r="G19" s="146">
        <v>34968</v>
      </c>
      <c r="H19" s="132">
        <v>35302</v>
      </c>
      <c r="I19" s="135">
        <v>41395</v>
      </c>
      <c r="J19" s="135">
        <v>39414</v>
      </c>
      <c r="K19" s="135">
        <v>39990</v>
      </c>
      <c r="L19" s="135">
        <v>40429</v>
      </c>
      <c r="M19" s="135">
        <v>3573</v>
      </c>
      <c r="N19" s="135" t="s">
        <v>192</v>
      </c>
      <c r="O19" s="135">
        <v>46834</v>
      </c>
      <c r="P19" s="135">
        <v>48089</v>
      </c>
      <c r="Q19" s="135">
        <v>49134</v>
      </c>
      <c r="R19" s="135">
        <v>50388</v>
      </c>
    </row>
    <row r="20" spans="1:18" x14ac:dyDescent="0.2">
      <c r="A20" s="5" t="s">
        <v>20</v>
      </c>
      <c r="B20" s="33">
        <v>0</v>
      </c>
      <c r="C20" s="34">
        <v>0</v>
      </c>
      <c r="D20" s="35" t="s">
        <v>8</v>
      </c>
      <c r="E20" s="132">
        <v>329</v>
      </c>
      <c r="F20" s="132">
        <v>170</v>
      </c>
      <c r="G20" s="135" t="s">
        <v>8</v>
      </c>
      <c r="H20" s="132">
        <v>15</v>
      </c>
      <c r="I20" s="135">
        <v>62</v>
      </c>
      <c r="J20" s="135" t="s">
        <v>8</v>
      </c>
      <c r="K20" s="135" t="s">
        <v>167</v>
      </c>
      <c r="L20" s="135">
        <v>0</v>
      </c>
      <c r="M20" s="135">
        <v>0</v>
      </c>
      <c r="N20" s="135" t="s">
        <v>167</v>
      </c>
      <c r="O20" s="135" t="s">
        <v>167</v>
      </c>
      <c r="P20" s="135" t="s">
        <v>167</v>
      </c>
      <c r="Q20" s="135">
        <v>177</v>
      </c>
      <c r="R20" s="135" t="s">
        <v>167</v>
      </c>
    </row>
    <row r="21" spans="1:18" x14ac:dyDescent="0.2">
      <c r="A21" s="5" t="s">
        <v>21</v>
      </c>
      <c r="B21" s="33">
        <v>60248</v>
      </c>
      <c r="C21" s="34">
        <v>59794</v>
      </c>
      <c r="D21" s="35">
        <v>58574</v>
      </c>
      <c r="E21" s="132">
        <v>58531</v>
      </c>
      <c r="F21" s="132">
        <v>57844</v>
      </c>
      <c r="G21" s="144">
        <v>57213</v>
      </c>
      <c r="H21" s="132">
        <v>56499</v>
      </c>
      <c r="I21" s="135">
        <v>55598</v>
      </c>
      <c r="J21" s="135">
        <v>55259</v>
      </c>
      <c r="K21" s="135">
        <v>1242</v>
      </c>
      <c r="L21" s="135">
        <v>2324</v>
      </c>
      <c r="M21" s="135">
        <v>1484</v>
      </c>
      <c r="N21" s="135">
        <v>3720</v>
      </c>
      <c r="O21" s="135">
        <v>1141</v>
      </c>
      <c r="P21" s="135">
        <v>3229</v>
      </c>
      <c r="Q21" s="135">
        <v>594</v>
      </c>
      <c r="R21" s="135">
        <v>948</v>
      </c>
    </row>
    <row r="22" spans="1:18" x14ac:dyDescent="0.2">
      <c r="A22" s="5" t="s">
        <v>22</v>
      </c>
      <c r="B22" s="33">
        <v>588</v>
      </c>
      <c r="C22" s="34">
        <v>829</v>
      </c>
      <c r="D22" s="35">
        <v>1617</v>
      </c>
      <c r="E22" s="132">
        <v>2649</v>
      </c>
      <c r="F22" s="132">
        <v>408</v>
      </c>
      <c r="G22" s="144">
        <v>5247</v>
      </c>
      <c r="H22" s="132">
        <v>155</v>
      </c>
      <c r="I22" s="135">
        <v>3220</v>
      </c>
      <c r="J22" s="135">
        <v>291</v>
      </c>
      <c r="K22" s="135">
        <v>7378</v>
      </c>
      <c r="L22" s="135">
        <v>201</v>
      </c>
      <c r="M22" s="135">
        <v>9804</v>
      </c>
      <c r="N22" s="135">
        <v>1050</v>
      </c>
      <c r="O22" s="135">
        <v>7279</v>
      </c>
      <c r="P22" s="135">
        <v>167</v>
      </c>
      <c r="Q22" s="135">
        <v>5224</v>
      </c>
      <c r="R22" s="135">
        <v>356</v>
      </c>
    </row>
    <row r="23" spans="1:18" x14ac:dyDescent="0.2">
      <c r="A23" s="22" t="s">
        <v>23</v>
      </c>
      <c r="B23" s="36">
        <v>216590</v>
      </c>
      <c r="C23" s="37">
        <v>215568</v>
      </c>
      <c r="D23" s="38">
        <v>234411</v>
      </c>
      <c r="E23" s="141">
        <v>239720</v>
      </c>
      <c r="F23" s="151">
        <v>243669</v>
      </c>
      <c r="G23" s="147">
        <v>278448</v>
      </c>
      <c r="H23" s="141">
        <v>282414</v>
      </c>
      <c r="I23" s="176">
        <v>284827</v>
      </c>
      <c r="J23" s="171">
        <v>286575</v>
      </c>
      <c r="K23" s="171">
        <v>235002</v>
      </c>
      <c r="L23" s="171">
        <f>SUM(L16:L22)</f>
        <v>217373</v>
      </c>
      <c r="M23" s="171">
        <v>180920</v>
      </c>
      <c r="N23" s="171">
        <v>180699</v>
      </c>
      <c r="O23" s="171">
        <v>214302</v>
      </c>
      <c r="P23" s="171">
        <v>204580</v>
      </c>
      <c r="Q23" s="171">
        <v>206221</v>
      </c>
      <c r="R23" s="171">
        <v>215774</v>
      </c>
    </row>
    <row r="24" spans="1:18" x14ac:dyDescent="0.2">
      <c r="A24" s="23" t="s">
        <v>0</v>
      </c>
      <c r="B24" s="39">
        <v>255401</v>
      </c>
      <c r="C24" s="42">
        <v>255068</v>
      </c>
      <c r="D24" s="40">
        <v>274801</v>
      </c>
      <c r="E24" s="142">
        <v>277693</v>
      </c>
      <c r="F24" s="151">
        <v>282693</v>
      </c>
      <c r="G24" s="148">
        <v>290019</v>
      </c>
      <c r="H24" s="142">
        <v>300351</v>
      </c>
      <c r="I24" s="176">
        <v>302495</v>
      </c>
      <c r="J24" s="172">
        <v>304640</v>
      </c>
      <c r="K24" s="172">
        <v>252990</v>
      </c>
      <c r="L24" s="172">
        <v>235748</v>
      </c>
      <c r="M24" s="172">
        <v>237816</v>
      </c>
      <c r="N24" s="172">
        <v>238340</v>
      </c>
      <c r="O24" s="172">
        <v>230953</v>
      </c>
      <c r="P24" s="172">
        <v>221397</v>
      </c>
      <c r="Q24" s="172">
        <v>227646</v>
      </c>
      <c r="R24" s="172">
        <v>223297</v>
      </c>
    </row>
    <row r="25" spans="1:18" x14ac:dyDescent="0.2">
      <c r="A25" s="18"/>
      <c r="B25" s="20"/>
      <c r="C25" s="3"/>
      <c r="D25" s="19"/>
      <c r="E25" s="21"/>
      <c r="F25" s="150"/>
      <c r="G25" s="2"/>
      <c r="H25" s="21"/>
      <c r="I25" s="176"/>
    </row>
    <row r="26" spans="1:18" ht="28" customHeight="1" x14ac:dyDescent="0.2">
      <c r="A26" s="17" t="s">
        <v>109</v>
      </c>
      <c r="B26" s="116">
        <v>41364</v>
      </c>
      <c r="C26" s="116">
        <v>41455</v>
      </c>
      <c r="D26" s="117">
        <v>41547</v>
      </c>
      <c r="E26" s="152">
        <v>41639</v>
      </c>
      <c r="F26" s="152">
        <v>41729</v>
      </c>
      <c r="G26" s="152">
        <v>41820</v>
      </c>
      <c r="H26" s="152">
        <v>41912</v>
      </c>
      <c r="I26" s="117">
        <v>42004</v>
      </c>
      <c r="J26" s="160">
        <v>42094</v>
      </c>
      <c r="K26" s="160" t="s">
        <v>216</v>
      </c>
      <c r="L26" s="160" t="s">
        <v>217</v>
      </c>
      <c r="M26" s="160" t="s">
        <v>218</v>
      </c>
      <c r="N26" s="160" t="s">
        <v>200</v>
      </c>
      <c r="O26" s="160" t="s">
        <v>199</v>
      </c>
      <c r="P26" s="160" t="s">
        <v>208</v>
      </c>
      <c r="Q26" s="160" t="s">
        <v>222</v>
      </c>
      <c r="R26" s="160" t="s">
        <v>239</v>
      </c>
    </row>
    <row r="27" spans="1:18" x14ac:dyDescent="0.2">
      <c r="A27" s="48" t="s">
        <v>4</v>
      </c>
      <c r="B27" s="2"/>
      <c r="C27" s="2"/>
      <c r="D27" s="2"/>
      <c r="E27" s="2"/>
      <c r="F27" s="137"/>
      <c r="G27" s="2"/>
      <c r="H27" s="2"/>
      <c r="I27" s="137"/>
    </row>
    <row r="28" spans="1:18" x14ac:dyDescent="0.2">
      <c r="A28" s="44" t="s">
        <v>108</v>
      </c>
      <c r="B28" s="43"/>
      <c r="C28" s="43"/>
      <c r="D28" s="43"/>
      <c r="E28" s="154"/>
      <c r="F28" s="29"/>
      <c r="G28" s="161"/>
      <c r="H28" s="154"/>
      <c r="I28" s="29"/>
      <c r="J28" s="170"/>
      <c r="K28" s="170"/>
      <c r="L28" s="170"/>
      <c r="M28" s="170"/>
      <c r="N28" s="170"/>
      <c r="O28" s="170"/>
      <c r="P28" s="170"/>
      <c r="Q28" s="170"/>
      <c r="R28" s="170"/>
    </row>
    <row r="29" spans="1:18" x14ac:dyDescent="0.2">
      <c r="A29" s="49" t="s">
        <v>24</v>
      </c>
      <c r="B29" s="50"/>
      <c r="C29" s="51"/>
      <c r="D29" s="155"/>
      <c r="E29" s="118"/>
      <c r="F29" s="167"/>
      <c r="G29" s="178"/>
      <c r="H29" s="118"/>
      <c r="I29" s="168"/>
    </row>
    <row r="30" spans="1:18" x14ac:dyDescent="0.2">
      <c r="A30" s="54" t="s">
        <v>25</v>
      </c>
      <c r="B30" s="50">
        <v>1000</v>
      </c>
      <c r="C30" s="53">
        <v>1000</v>
      </c>
      <c r="D30" s="155">
        <v>1000</v>
      </c>
      <c r="E30" s="118">
        <v>1000</v>
      </c>
      <c r="F30" s="118">
        <v>1000</v>
      </c>
      <c r="G30" s="178">
        <v>1000</v>
      </c>
      <c r="H30" s="118">
        <v>1000</v>
      </c>
      <c r="I30" s="118">
        <v>1000</v>
      </c>
      <c r="J30" s="163">
        <v>1000</v>
      </c>
      <c r="K30" s="163">
        <v>1000</v>
      </c>
      <c r="L30" s="163">
        <v>1000</v>
      </c>
      <c r="M30" s="163">
        <v>1000</v>
      </c>
      <c r="N30" s="163">
        <v>1000</v>
      </c>
      <c r="O30" s="163">
        <v>1000</v>
      </c>
      <c r="P30" s="163">
        <v>1000</v>
      </c>
      <c r="Q30" s="163">
        <v>1000</v>
      </c>
      <c r="R30" s="163">
        <v>1000</v>
      </c>
    </row>
    <row r="31" spans="1:18" x14ac:dyDescent="0.2">
      <c r="A31" s="55" t="s">
        <v>26</v>
      </c>
      <c r="B31" s="52" t="s">
        <v>8</v>
      </c>
      <c r="C31" s="52" t="s">
        <v>8</v>
      </c>
      <c r="D31" s="155" t="s">
        <v>8</v>
      </c>
      <c r="E31" s="118" t="s">
        <v>8</v>
      </c>
      <c r="F31" s="118" t="s">
        <v>8</v>
      </c>
      <c r="G31" s="118" t="s">
        <v>8</v>
      </c>
      <c r="H31" s="118" t="s">
        <v>8</v>
      </c>
      <c r="I31" s="168" t="s">
        <v>8</v>
      </c>
      <c r="J31" s="163" t="s">
        <v>8</v>
      </c>
      <c r="K31" s="163" t="s">
        <v>167</v>
      </c>
      <c r="L31" s="163" t="s">
        <v>167</v>
      </c>
      <c r="M31" s="163" t="s">
        <v>167</v>
      </c>
      <c r="N31" s="163" t="s">
        <v>167</v>
      </c>
      <c r="O31" s="163" t="s">
        <v>167</v>
      </c>
      <c r="P31" s="163" t="s">
        <v>167</v>
      </c>
      <c r="Q31" s="163" t="s">
        <v>167</v>
      </c>
      <c r="R31" s="163" t="s">
        <v>167</v>
      </c>
    </row>
    <row r="32" spans="1:18" x14ac:dyDescent="0.2">
      <c r="A32" s="55" t="s">
        <v>27</v>
      </c>
      <c r="B32" s="50">
        <v>25881</v>
      </c>
      <c r="C32" s="53">
        <v>33221</v>
      </c>
      <c r="D32" s="155">
        <v>33222</v>
      </c>
      <c r="E32" s="118">
        <v>33222</v>
      </c>
      <c r="F32" s="118">
        <v>33222</v>
      </c>
      <c r="G32" s="178">
        <v>41451</v>
      </c>
      <c r="H32" s="118">
        <v>41452</v>
      </c>
      <c r="I32" s="118">
        <v>41451</v>
      </c>
      <c r="J32" s="163">
        <v>41452</v>
      </c>
      <c r="K32" s="163">
        <v>51329</v>
      </c>
      <c r="L32" s="163">
        <v>51329</v>
      </c>
      <c r="M32" s="163">
        <v>51329</v>
      </c>
      <c r="N32" s="163">
        <v>51329</v>
      </c>
      <c r="O32" s="163">
        <v>61230</v>
      </c>
      <c r="P32" s="163">
        <v>61230</v>
      </c>
      <c r="Q32" s="163">
        <v>61230</v>
      </c>
      <c r="R32" s="163">
        <v>61230</v>
      </c>
    </row>
    <row r="33" spans="1:18" x14ac:dyDescent="0.2">
      <c r="A33" s="55" t="s">
        <v>28</v>
      </c>
      <c r="B33" s="50">
        <v>7340</v>
      </c>
      <c r="C33" s="52" t="s">
        <v>8</v>
      </c>
      <c r="D33" s="155" t="s">
        <v>8</v>
      </c>
      <c r="E33" s="118" t="s">
        <v>8</v>
      </c>
      <c r="F33" s="167">
        <v>8230</v>
      </c>
      <c r="G33" s="118" t="s">
        <v>8</v>
      </c>
      <c r="H33" s="118" t="s">
        <v>8</v>
      </c>
      <c r="I33" s="168" t="s">
        <v>8</v>
      </c>
      <c r="J33" s="163">
        <v>9877</v>
      </c>
      <c r="K33" s="163" t="s">
        <v>167</v>
      </c>
      <c r="L33" s="163" t="s">
        <v>167</v>
      </c>
      <c r="M33" s="163" t="s">
        <v>167</v>
      </c>
      <c r="N33" s="163">
        <v>9901</v>
      </c>
      <c r="O33" s="163" t="s">
        <v>167</v>
      </c>
      <c r="P33" s="163" t="s">
        <v>167</v>
      </c>
      <c r="Q33" s="163">
        <v>-245</v>
      </c>
      <c r="R33" s="163">
        <v>7847</v>
      </c>
    </row>
    <row r="34" spans="1:18" x14ac:dyDescent="0.2">
      <c r="A34" s="55" t="s">
        <v>29</v>
      </c>
      <c r="B34" s="50">
        <v>2094</v>
      </c>
      <c r="C34" s="53">
        <v>4231</v>
      </c>
      <c r="D34" s="155">
        <v>6131</v>
      </c>
      <c r="E34" s="118">
        <v>8230</v>
      </c>
      <c r="F34" s="118">
        <v>2019</v>
      </c>
      <c r="G34" s="178">
        <v>4247</v>
      </c>
      <c r="H34" s="118">
        <v>6415</v>
      </c>
      <c r="I34" s="118">
        <v>9877</v>
      </c>
      <c r="J34" s="163">
        <v>2108</v>
      </c>
      <c r="K34" s="163">
        <v>4298</v>
      </c>
      <c r="L34" s="163">
        <v>6546</v>
      </c>
      <c r="M34" s="163">
        <v>9901</v>
      </c>
      <c r="N34" s="163">
        <v>2097</v>
      </c>
      <c r="O34" s="163">
        <v>4126</v>
      </c>
      <c r="P34" s="163">
        <v>6201</v>
      </c>
      <c r="Q34" s="163">
        <v>8091</v>
      </c>
      <c r="R34" s="163">
        <v>2020</v>
      </c>
    </row>
    <row r="35" spans="1:18" x14ac:dyDescent="0.2">
      <c r="A35" s="55" t="s">
        <v>30</v>
      </c>
      <c r="B35" s="50">
        <v>36315</v>
      </c>
      <c r="C35" s="53">
        <v>38452</v>
      </c>
      <c r="D35" s="155">
        <v>40353</v>
      </c>
      <c r="E35" s="118">
        <v>42452</v>
      </c>
      <c r="F35" s="168" t="s">
        <v>8</v>
      </c>
      <c r="G35" s="178">
        <v>46698</v>
      </c>
      <c r="H35" s="118">
        <v>48867</v>
      </c>
      <c r="I35" s="118">
        <v>52329</v>
      </c>
      <c r="J35" s="163">
        <v>54437</v>
      </c>
      <c r="K35" s="163">
        <v>56627</v>
      </c>
      <c r="L35" s="163">
        <v>58875</v>
      </c>
      <c r="M35" s="163">
        <v>62230</v>
      </c>
      <c r="N35" s="163">
        <v>64327</v>
      </c>
      <c r="O35" s="163">
        <v>66356</v>
      </c>
      <c r="P35" s="163">
        <v>68431</v>
      </c>
      <c r="Q35" s="163">
        <v>70076</v>
      </c>
      <c r="R35" s="163">
        <v>72097</v>
      </c>
    </row>
    <row r="36" spans="1:18" x14ac:dyDescent="0.2">
      <c r="A36" s="55" t="s">
        <v>31</v>
      </c>
      <c r="B36" s="56" t="s">
        <v>8</v>
      </c>
      <c r="C36" s="57" t="s">
        <v>8</v>
      </c>
      <c r="D36" s="156" t="s">
        <v>8</v>
      </c>
      <c r="E36" s="156" t="s">
        <v>8</v>
      </c>
      <c r="F36" s="156" t="s">
        <v>8</v>
      </c>
      <c r="G36" s="118" t="s">
        <v>8</v>
      </c>
      <c r="H36" s="118" t="s">
        <v>8</v>
      </c>
      <c r="I36" s="118" t="s">
        <v>8</v>
      </c>
      <c r="J36" s="163" t="s">
        <v>8</v>
      </c>
      <c r="K36" s="163" t="s">
        <v>167</v>
      </c>
      <c r="L36" s="163" t="s">
        <v>167</v>
      </c>
      <c r="M36" s="163" t="s">
        <v>167</v>
      </c>
      <c r="N36" s="163" t="s">
        <v>167</v>
      </c>
      <c r="O36" s="163" t="s">
        <v>167</v>
      </c>
      <c r="P36" s="163" t="s">
        <v>167</v>
      </c>
      <c r="Q36" s="163" t="s">
        <v>167</v>
      </c>
      <c r="R36" s="163" t="s">
        <v>167</v>
      </c>
    </row>
    <row r="37" spans="1:18" x14ac:dyDescent="0.2">
      <c r="A37" s="58" t="s">
        <v>32</v>
      </c>
      <c r="B37" s="59">
        <v>36315</v>
      </c>
      <c r="C37" s="60">
        <v>38452</v>
      </c>
      <c r="D37" s="61">
        <v>40353</v>
      </c>
      <c r="E37" s="157">
        <v>42452</v>
      </c>
      <c r="F37" s="169">
        <v>44471</v>
      </c>
      <c r="G37" s="164">
        <v>46698</v>
      </c>
      <c r="H37" s="157">
        <v>48867</v>
      </c>
      <c r="I37" s="177">
        <v>52329</v>
      </c>
      <c r="J37" s="173">
        <v>54437</v>
      </c>
      <c r="K37" s="173">
        <v>56627</v>
      </c>
      <c r="L37" s="173">
        <v>58875</v>
      </c>
      <c r="M37" s="173">
        <v>62230</v>
      </c>
      <c r="N37" s="173">
        <v>64327</v>
      </c>
      <c r="O37" s="173">
        <v>66356</v>
      </c>
      <c r="P37" s="173">
        <v>68431</v>
      </c>
      <c r="Q37" s="173">
        <v>70076</v>
      </c>
      <c r="R37" s="173">
        <v>72097</v>
      </c>
    </row>
    <row r="38" spans="1:18" x14ac:dyDescent="0.2">
      <c r="A38" s="49" t="s">
        <v>33</v>
      </c>
      <c r="B38" s="50"/>
      <c r="C38" s="53"/>
      <c r="D38" s="52"/>
      <c r="E38" s="155"/>
      <c r="F38" s="167"/>
      <c r="G38" s="162"/>
      <c r="H38" s="155"/>
      <c r="I38" s="168"/>
      <c r="J38" s="163"/>
      <c r="K38" s="163"/>
      <c r="L38" s="163"/>
      <c r="M38" s="163"/>
      <c r="N38" s="163"/>
      <c r="O38" s="163"/>
      <c r="P38" s="163"/>
      <c r="Q38" s="163"/>
    </row>
    <row r="39" spans="1:18" x14ac:dyDescent="0.2">
      <c r="A39" s="55" t="s">
        <v>34</v>
      </c>
      <c r="B39" s="50">
        <v>44537</v>
      </c>
      <c r="C39" s="53">
        <v>42315</v>
      </c>
      <c r="D39" s="52">
        <v>45053</v>
      </c>
      <c r="E39" s="155">
        <v>54860</v>
      </c>
      <c r="F39" s="155">
        <v>53911</v>
      </c>
      <c r="G39" s="162">
        <v>26758</v>
      </c>
      <c r="H39" s="155">
        <v>27540</v>
      </c>
      <c r="I39" s="163">
        <v>26953</v>
      </c>
      <c r="J39" s="163">
        <v>49301</v>
      </c>
      <c r="K39" s="163">
        <v>37809</v>
      </c>
      <c r="L39" s="163">
        <v>32215</v>
      </c>
      <c r="M39" s="163">
        <v>9560</v>
      </c>
      <c r="N39" s="163">
        <v>15279</v>
      </c>
      <c r="O39" s="163">
        <v>14713</v>
      </c>
      <c r="P39" s="163">
        <v>13607</v>
      </c>
      <c r="Q39" s="163">
        <v>12101</v>
      </c>
      <c r="R39" s="163">
        <v>25282</v>
      </c>
    </row>
    <row r="40" spans="1:18" x14ac:dyDescent="0.2">
      <c r="A40" s="55" t="s">
        <v>35</v>
      </c>
      <c r="B40" s="50">
        <v>309</v>
      </c>
      <c r="C40" s="53">
        <v>921</v>
      </c>
      <c r="D40" s="52">
        <v>829</v>
      </c>
      <c r="E40" s="155">
        <v>771</v>
      </c>
      <c r="F40" s="155">
        <v>700</v>
      </c>
      <c r="G40" s="162">
        <v>911</v>
      </c>
      <c r="H40" s="155">
        <v>785</v>
      </c>
      <c r="I40" s="163">
        <v>716</v>
      </c>
      <c r="J40" s="163">
        <v>646</v>
      </c>
      <c r="K40" s="163">
        <v>582</v>
      </c>
      <c r="L40" s="163">
        <v>947</v>
      </c>
      <c r="M40" s="163">
        <v>898</v>
      </c>
      <c r="N40" s="163">
        <v>799</v>
      </c>
      <c r="O40" s="163">
        <v>687</v>
      </c>
      <c r="P40" s="163">
        <v>600</v>
      </c>
      <c r="Q40" s="163">
        <v>510</v>
      </c>
      <c r="R40" s="163">
        <v>419</v>
      </c>
    </row>
    <row r="41" spans="1:18" x14ac:dyDescent="0.2">
      <c r="A41" s="55" t="s">
        <v>36</v>
      </c>
      <c r="B41" s="52" t="s">
        <v>8</v>
      </c>
      <c r="C41" s="52" t="s">
        <v>8</v>
      </c>
      <c r="D41" s="52" t="s">
        <v>8</v>
      </c>
      <c r="E41" s="155" t="s">
        <v>8</v>
      </c>
      <c r="F41" s="155" t="s">
        <v>8</v>
      </c>
      <c r="G41" s="163" t="s">
        <v>8</v>
      </c>
      <c r="H41" s="155" t="s">
        <v>8</v>
      </c>
      <c r="I41" s="163" t="s">
        <v>8</v>
      </c>
      <c r="J41" s="163" t="s">
        <v>8</v>
      </c>
      <c r="K41" s="163" t="s">
        <v>167</v>
      </c>
      <c r="L41" s="163" t="s">
        <v>167</v>
      </c>
      <c r="M41" s="163" t="s">
        <v>167</v>
      </c>
      <c r="N41" s="163" t="s">
        <v>167</v>
      </c>
      <c r="O41" s="163" t="s">
        <v>167</v>
      </c>
      <c r="P41" s="163" t="s">
        <v>167</v>
      </c>
      <c r="Q41" s="163" t="s">
        <v>167</v>
      </c>
      <c r="R41" s="163" t="s">
        <v>167</v>
      </c>
    </row>
    <row r="42" spans="1:18" x14ac:dyDescent="0.2">
      <c r="A42" s="54" t="s">
        <v>37</v>
      </c>
      <c r="B42" s="50">
        <v>652</v>
      </c>
      <c r="C42" s="53">
        <v>344</v>
      </c>
      <c r="D42" s="52">
        <v>526</v>
      </c>
      <c r="E42" s="155">
        <v>708</v>
      </c>
      <c r="F42" s="155">
        <v>850</v>
      </c>
      <c r="G42" s="162">
        <v>1005</v>
      </c>
      <c r="H42" s="155">
        <v>923</v>
      </c>
      <c r="I42" s="163">
        <v>2078</v>
      </c>
      <c r="J42" s="163">
        <v>1921</v>
      </c>
      <c r="K42" s="163">
        <v>2043</v>
      </c>
      <c r="L42" s="163">
        <v>2315</v>
      </c>
      <c r="M42" s="163">
        <v>2557</v>
      </c>
      <c r="N42" s="163">
        <v>2537</v>
      </c>
      <c r="O42" s="163">
        <v>2797</v>
      </c>
      <c r="P42" s="163">
        <v>3043</v>
      </c>
      <c r="Q42" s="163">
        <v>4164</v>
      </c>
      <c r="R42" s="163">
        <v>3506</v>
      </c>
    </row>
    <row r="43" spans="1:18" x14ac:dyDescent="0.2">
      <c r="A43" s="55" t="s">
        <v>169</v>
      </c>
      <c r="B43" s="50" t="s">
        <v>167</v>
      </c>
      <c r="C43" s="52" t="s">
        <v>167</v>
      </c>
      <c r="D43" s="52" t="s">
        <v>167</v>
      </c>
      <c r="E43" s="155" t="s">
        <v>167</v>
      </c>
      <c r="F43" s="155" t="s">
        <v>167</v>
      </c>
      <c r="G43" s="155" t="s">
        <v>167</v>
      </c>
      <c r="H43" s="155" t="s">
        <v>167</v>
      </c>
      <c r="I43" s="184" t="s">
        <v>167</v>
      </c>
      <c r="J43" s="184" t="s">
        <v>167</v>
      </c>
      <c r="K43" s="183" t="s">
        <v>167</v>
      </c>
      <c r="L43" s="183" t="s">
        <v>167</v>
      </c>
      <c r="M43" s="183" t="s">
        <v>167</v>
      </c>
      <c r="N43" s="183" t="s">
        <v>167</v>
      </c>
      <c r="O43" s="183" t="s">
        <v>167</v>
      </c>
      <c r="P43" s="183" t="s">
        <v>167</v>
      </c>
      <c r="Q43" s="183" t="s">
        <v>167</v>
      </c>
      <c r="R43" s="183" t="s">
        <v>167</v>
      </c>
    </row>
    <row r="44" spans="1:18" x14ac:dyDescent="0.2">
      <c r="A44" s="55" t="s">
        <v>168</v>
      </c>
      <c r="B44" s="50">
        <v>131473</v>
      </c>
      <c r="C44" s="53">
        <v>134488</v>
      </c>
      <c r="D44" s="52">
        <v>149710</v>
      </c>
      <c r="E44" s="155">
        <v>152331</v>
      </c>
      <c r="F44" s="155">
        <v>153772</v>
      </c>
      <c r="G44" s="155">
        <v>156916</v>
      </c>
      <c r="H44" s="155">
        <v>163901</v>
      </c>
      <c r="I44" s="184">
        <v>161898</v>
      </c>
      <c r="J44" s="184" t="s">
        <v>172</v>
      </c>
      <c r="K44" s="183">
        <v>115665</v>
      </c>
      <c r="L44" s="183">
        <v>100132</v>
      </c>
      <c r="M44" s="183">
        <v>97623</v>
      </c>
      <c r="N44" s="183">
        <v>96820</v>
      </c>
      <c r="O44" s="183">
        <v>93857</v>
      </c>
      <c r="P44" s="183">
        <v>72853</v>
      </c>
      <c r="Q44" s="183">
        <v>93527</v>
      </c>
      <c r="R44" s="183">
        <v>95952</v>
      </c>
    </row>
    <row r="45" spans="1:18" x14ac:dyDescent="0.2">
      <c r="A45" s="55" t="s">
        <v>38</v>
      </c>
      <c r="B45" s="52" t="s">
        <v>8</v>
      </c>
      <c r="C45" s="52" t="s">
        <v>8</v>
      </c>
      <c r="D45" s="52" t="s">
        <v>8</v>
      </c>
      <c r="E45" s="155" t="s">
        <v>8</v>
      </c>
      <c r="F45" s="155" t="s">
        <v>8</v>
      </c>
      <c r="G45" s="163" t="s">
        <v>8</v>
      </c>
      <c r="H45" s="155" t="s">
        <v>8</v>
      </c>
      <c r="I45" s="163" t="s">
        <v>8</v>
      </c>
      <c r="J45" s="163" t="s">
        <v>8</v>
      </c>
      <c r="K45" s="180" t="s">
        <v>167</v>
      </c>
      <c r="L45" s="180" t="s">
        <v>167</v>
      </c>
      <c r="M45" s="180" t="s">
        <v>167</v>
      </c>
      <c r="N45" s="180" t="s">
        <v>167</v>
      </c>
      <c r="O45" s="180" t="s">
        <v>167</v>
      </c>
      <c r="P45" s="180" t="s">
        <v>167</v>
      </c>
      <c r="Q45" s="180" t="s">
        <v>167</v>
      </c>
      <c r="R45" s="180" t="s">
        <v>167</v>
      </c>
    </row>
    <row r="46" spans="1:18" x14ac:dyDescent="0.2">
      <c r="A46" s="58" t="s">
        <v>39</v>
      </c>
      <c r="B46" s="59">
        <v>176971</v>
      </c>
      <c r="C46" s="60">
        <v>178068</v>
      </c>
      <c r="D46" s="61">
        <v>196118</v>
      </c>
      <c r="E46" s="157">
        <v>208670</v>
      </c>
      <c r="F46" s="169">
        <v>209233</v>
      </c>
      <c r="G46" s="164">
        <v>185590</v>
      </c>
      <c r="H46" s="157">
        <v>193149</v>
      </c>
      <c r="I46" s="173">
        <v>191645</v>
      </c>
      <c r="J46" s="173">
        <v>215222</v>
      </c>
      <c r="K46" s="173">
        <v>156099</v>
      </c>
      <c r="L46" s="173">
        <v>135609</v>
      </c>
      <c r="M46" s="173">
        <v>110637</v>
      </c>
      <c r="N46" s="173">
        <v>115435</v>
      </c>
      <c r="O46" s="173">
        <v>112054</v>
      </c>
      <c r="P46" s="173">
        <v>90103</v>
      </c>
      <c r="Q46" s="173">
        <v>110303</v>
      </c>
      <c r="R46" s="173">
        <v>125159</v>
      </c>
    </row>
    <row r="47" spans="1:18" x14ac:dyDescent="0.2">
      <c r="A47" s="49" t="s">
        <v>40</v>
      </c>
      <c r="B47" s="50"/>
      <c r="C47" s="53"/>
      <c r="D47" s="52"/>
      <c r="E47" s="155"/>
      <c r="F47" s="167"/>
      <c r="G47" s="162"/>
      <c r="H47" s="155"/>
      <c r="I47" s="163"/>
      <c r="J47" s="163"/>
      <c r="K47" s="163"/>
      <c r="L47" s="163"/>
      <c r="M47" s="163"/>
      <c r="N47" s="163"/>
      <c r="O47" s="163"/>
      <c r="P47" s="163"/>
      <c r="Q47" s="163"/>
      <c r="R47" s="163"/>
    </row>
    <row r="48" spans="1:18" x14ac:dyDescent="0.2">
      <c r="A48" s="54" t="s">
        <v>41</v>
      </c>
      <c r="B48" s="50">
        <v>2479</v>
      </c>
      <c r="C48" s="53">
        <v>2327</v>
      </c>
      <c r="D48" s="52">
        <v>2192</v>
      </c>
      <c r="E48" s="155">
        <v>1329</v>
      </c>
      <c r="F48" s="155">
        <v>1312</v>
      </c>
      <c r="G48" s="162">
        <v>1337</v>
      </c>
      <c r="H48" s="155">
        <v>1489</v>
      </c>
      <c r="I48" s="163">
        <v>1599</v>
      </c>
      <c r="J48" s="163">
        <v>2625</v>
      </c>
      <c r="K48" s="163">
        <v>2256</v>
      </c>
      <c r="L48" s="163">
        <v>3242</v>
      </c>
      <c r="M48" s="163">
        <v>941</v>
      </c>
      <c r="N48" s="163">
        <v>949</v>
      </c>
      <c r="O48" s="163">
        <v>959</v>
      </c>
      <c r="P48" s="163">
        <v>889</v>
      </c>
      <c r="Q48" s="163">
        <v>962</v>
      </c>
      <c r="R48" s="163">
        <v>821</v>
      </c>
    </row>
    <row r="49" spans="1:20" x14ac:dyDescent="0.2">
      <c r="A49" s="54" t="s">
        <v>42</v>
      </c>
      <c r="B49" s="50">
        <v>10932</v>
      </c>
      <c r="C49" s="53">
        <v>15064</v>
      </c>
      <c r="D49" s="52">
        <v>11973</v>
      </c>
      <c r="E49" s="155">
        <v>3046</v>
      </c>
      <c r="F49" s="155">
        <v>6183</v>
      </c>
      <c r="G49" s="162">
        <v>32348</v>
      </c>
      <c r="H49" s="155">
        <v>34571</v>
      </c>
      <c r="I49" s="163">
        <v>34554</v>
      </c>
      <c r="J49" s="163">
        <v>9007</v>
      </c>
      <c r="K49" s="163">
        <v>13619</v>
      </c>
      <c r="L49" s="163">
        <v>13400</v>
      </c>
      <c r="M49" s="163">
        <v>39534</v>
      </c>
      <c r="N49" s="163">
        <v>29784</v>
      </c>
      <c r="O49" s="163">
        <v>29174</v>
      </c>
      <c r="P49" s="163">
        <v>26169</v>
      </c>
      <c r="Q49" s="163">
        <v>24635</v>
      </c>
      <c r="R49" s="163">
        <v>5510</v>
      </c>
    </row>
    <row r="50" spans="1:20" x14ac:dyDescent="0.2">
      <c r="A50" s="55" t="s">
        <v>35</v>
      </c>
      <c r="B50" s="50">
        <v>2241</v>
      </c>
      <c r="C50" s="53">
        <v>499</v>
      </c>
      <c r="D50" s="52">
        <v>443</v>
      </c>
      <c r="E50" s="155">
        <v>396</v>
      </c>
      <c r="F50" s="155">
        <v>369</v>
      </c>
      <c r="G50" s="162">
        <v>291</v>
      </c>
      <c r="H50" s="155">
        <v>367</v>
      </c>
      <c r="I50" s="163">
        <v>377</v>
      </c>
      <c r="J50" s="163">
        <v>316</v>
      </c>
      <c r="K50" s="163">
        <v>299</v>
      </c>
      <c r="L50" s="163">
        <v>366</v>
      </c>
      <c r="M50" s="163">
        <v>385</v>
      </c>
      <c r="N50" s="163">
        <v>384</v>
      </c>
      <c r="O50" s="163">
        <v>468</v>
      </c>
      <c r="P50" s="163">
        <v>455</v>
      </c>
      <c r="Q50" s="163">
        <v>442</v>
      </c>
      <c r="R50" s="163">
        <v>429</v>
      </c>
    </row>
    <row r="51" spans="1:20" x14ac:dyDescent="0.2">
      <c r="A51" s="55" t="s">
        <v>43</v>
      </c>
      <c r="B51" s="50">
        <v>114</v>
      </c>
      <c r="C51" s="53">
        <v>92</v>
      </c>
      <c r="D51" s="52">
        <v>224</v>
      </c>
      <c r="E51" s="155" t="s">
        <v>8</v>
      </c>
      <c r="F51" s="155" t="s">
        <v>8</v>
      </c>
      <c r="G51" s="162">
        <v>217</v>
      </c>
      <c r="H51" s="155" t="s">
        <v>8</v>
      </c>
      <c r="I51" s="118" t="s">
        <v>8</v>
      </c>
      <c r="J51" s="118">
        <v>557</v>
      </c>
      <c r="K51" s="118">
        <v>835</v>
      </c>
      <c r="L51" s="118">
        <v>821</v>
      </c>
      <c r="M51" s="118">
        <v>1171</v>
      </c>
      <c r="N51" s="118">
        <v>1558</v>
      </c>
      <c r="O51" s="118">
        <v>1455</v>
      </c>
      <c r="P51" s="118">
        <v>668</v>
      </c>
      <c r="Q51" s="118">
        <v>525</v>
      </c>
      <c r="R51" s="118">
        <v>1732</v>
      </c>
    </row>
    <row r="52" spans="1:20" x14ac:dyDescent="0.2">
      <c r="A52" s="55" t="s">
        <v>164</v>
      </c>
      <c r="B52" s="50">
        <v>571</v>
      </c>
      <c r="C52" s="53">
        <v>680</v>
      </c>
      <c r="D52" s="52">
        <v>489</v>
      </c>
      <c r="E52" s="192">
        <v>578</v>
      </c>
      <c r="F52" s="192">
        <v>96</v>
      </c>
      <c r="G52" s="192">
        <v>306</v>
      </c>
      <c r="H52" s="193">
        <v>297</v>
      </c>
      <c r="I52" s="118">
        <v>274</v>
      </c>
      <c r="J52" s="118">
        <v>415</v>
      </c>
      <c r="K52" s="118">
        <v>495</v>
      </c>
      <c r="L52" s="118">
        <v>555</v>
      </c>
      <c r="M52" s="118">
        <v>469</v>
      </c>
      <c r="N52" s="118">
        <v>1064</v>
      </c>
      <c r="O52" s="118">
        <v>755</v>
      </c>
      <c r="P52" s="118">
        <v>594</v>
      </c>
      <c r="Q52" s="118">
        <v>568</v>
      </c>
      <c r="R52" s="118">
        <v>370</v>
      </c>
    </row>
    <row r="53" spans="1:20" x14ac:dyDescent="0.2">
      <c r="A53" s="55" t="s">
        <v>168</v>
      </c>
      <c r="B53" s="50">
        <v>22681</v>
      </c>
      <c r="C53" s="53">
        <v>19055</v>
      </c>
      <c r="D53" s="52">
        <v>22104</v>
      </c>
      <c r="E53" s="194" t="s">
        <v>174</v>
      </c>
      <c r="F53" s="194" t="s">
        <v>173</v>
      </c>
      <c r="G53" s="192">
        <v>22459</v>
      </c>
      <c r="H53" s="155">
        <v>20583</v>
      </c>
      <c r="I53" s="186">
        <v>20593</v>
      </c>
      <c r="J53" s="186">
        <v>20474</v>
      </c>
      <c r="K53" s="187">
        <v>15109</v>
      </c>
      <c r="L53" s="187">
        <v>16333</v>
      </c>
      <c r="M53" s="187">
        <v>19966</v>
      </c>
      <c r="N53" s="187">
        <v>21736</v>
      </c>
      <c r="O53" s="187">
        <v>18066</v>
      </c>
      <c r="P53" s="187">
        <v>30067</v>
      </c>
      <c r="Q53" s="187">
        <v>18722</v>
      </c>
      <c r="R53" s="187">
        <v>16541</v>
      </c>
    </row>
    <row r="54" spans="1:20" x14ac:dyDescent="0.2">
      <c r="A54" s="55" t="s">
        <v>38</v>
      </c>
      <c r="B54" s="50">
        <v>3097</v>
      </c>
      <c r="C54" s="53">
        <v>831</v>
      </c>
      <c r="D54" s="52">
        <v>905</v>
      </c>
      <c r="E54" s="186">
        <v>571</v>
      </c>
      <c r="F54" s="186">
        <v>497</v>
      </c>
      <c r="G54" s="186">
        <v>773</v>
      </c>
      <c r="H54" s="155">
        <v>1028</v>
      </c>
      <c r="I54" s="118">
        <v>1123</v>
      </c>
      <c r="J54" s="118">
        <v>1587</v>
      </c>
      <c r="K54" s="118">
        <v>7651</v>
      </c>
      <c r="L54" s="118">
        <v>6547</v>
      </c>
      <c r="M54" s="118">
        <v>2484</v>
      </c>
      <c r="N54" s="118">
        <v>3103</v>
      </c>
      <c r="O54" s="118">
        <v>1666</v>
      </c>
      <c r="P54" s="118">
        <v>4021</v>
      </c>
      <c r="Q54" s="118">
        <v>1412</v>
      </c>
      <c r="R54" s="118">
        <v>638</v>
      </c>
    </row>
    <row r="55" spans="1:20" x14ac:dyDescent="0.2">
      <c r="A55" s="49" t="s">
        <v>44</v>
      </c>
      <c r="B55" s="62">
        <v>42115</v>
      </c>
      <c r="C55" s="51">
        <v>38548</v>
      </c>
      <c r="D55" s="63">
        <v>38330</v>
      </c>
      <c r="E55" s="158">
        <v>26571</v>
      </c>
      <c r="F55" s="169">
        <v>28989</v>
      </c>
      <c r="G55" s="165">
        <v>57731</v>
      </c>
      <c r="H55" s="158">
        <v>58335</v>
      </c>
      <c r="I55" s="174">
        <v>58521</v>
      </c>
      <c r="J55" s="174">
        <v>34981</v>
      </c>
      <c r="K55" s="174">
        <v>40264</v>
      </c>
      <c r="L55" s="174">
        <v>41264</v>
      </c>
      <c r="M55" s="174">
        <v>64949</v>
      </c>
      <c r="N55" s="174">
        <v>58578</v>
      </c>
      <c r="O55" s="174">
        <v>52543</v>
      </c>
      <c r="P55" s="174">
        <v>62863</v>
      </c>
      <c r="Q55" s="174">
        <v>47267</v>
      </c>
      <c r="R55" s="174">
        <v>26041</v>
      </c>
    </row>
    <row r="56" spans="1:20" x14ac:dyDescent="0.2">
      <c r="A56" s="64" t="s">
        <v>45</v>
      </c>
      <c r="B56" s="65">
        <v>219086</v>
      </c>
      <c r="C56" s="66">
        <v>216616</v>
      </c>
      <c r="D56" s="67">
        <v>234448</v>
      </c>
      <c r="E56" s="159">
        <v>235241</v>
      </c>
      <c r="F56" s="166">
        <v>238222</v>
      </c>
      <c r="G56" s="166">
        <v>243321</v>
      </c>
      <c r="H56" s="159">
        <v>251484</v>
      </c>
      <c r="I56" s="175">
        <v>250166</v>
      </c>
      <c r="J56" s="175">
        <v>250203</v>
      </c>
      <c r="K56" s="175">
        <v>196363</v>
      </c>
      <c r="L56" s="175">
        <v>176873</v>
      </c>
      <c r="M56" s="175">
        <v>175586</v>
      </c>
      <c r="N56" s="175">
        <v>174013</v>
      </c>
      <c r="O56" s="175">
        <v>164597</v>
      </c>
      <c r="P56" s="175">
        <v>152966</v>
      </c>
      <c r="Q56" s="175">
        <v>157569</v>
      </c>
      <c r="R56" s="175">
        <v>151200</v>
      </c>
      <c r="T56" s="179"/>
    </row>
    <row r="57" spans="1:20" x14ac:dyDescent="0.2">
      <c r="A57" s="64" t="s">
        <v>1</v>
      </c>
      <c r="B57" s="65">
        <v>255401</v>
      </c>
      <c r="C57" s="66">
        <v>255068</v>
      </c>
      <c r="D57" s="67">
        <v>274801</v>
      </c>
      <c r="E57" s="159">
        <v>277693</v>
      </c>
      <c r="F57" s="166">
        <v>282693</v>
      </c>
      <c r="G57" s="166">
        <v>290019</v>
      </c>
      <c r="H57" s="159">
        <v>300351</v>
      </c>
      <c r="I57" s="175">
        <v>302495</v>
      </c>
      <c r="J57" s="175">
        <v>304640</v>
      </c>
      <c r="K57" s="175">
        <v>252990</v>
      </c>
      <c r="L57" s="175">
        <v>235748</v>
      </c>
      <c r="M57" s="175">
        <v>237816</v>
      </c>
      <c r="N57" s="175">
        <v>238340</v>
      </c>
      <c r="O57" s="175">
        <v>230953</v>
      </c>
      <c r="P57" s="175">
        <v>221397</v>
      </c>
      <c r="Q57" s="175">
        <v>227646</v>
      </c>
      <c r="R57" s="175">
        <v>223297</v>
      </c>
    </row>
    <row r="58" spans="1:20" x14ac:dyDescent="0.2">
      <c r="E58" s="91"/>
      <c r="F58" s="163"/>
      <c r="I58" s="163"/>
      <c r="J58" s="163"/>
      <c r="K58" s="163"/>
      <c r="L58" s="163"/>
      <c r="M58" s="163"/>
      <c r="N58" s="163"/>
      <c r="O58" s="163"/>
      <c r="P58" s="163"/>
      <c r="Q58" s="163"/>
    </row>
    <row r="59" spans="1:20" x14ac:dyDescent="0.2">
      <c r="E59" s="91"/>
      <c r="F59" s="163"/>
      <c r="I59" s="163"/>
      <c r="J59" s="163"/>
      <c r="K59" s="163"/>
      <c r="L59" s="163"/>
      <c r="M59" s="163"/>
      <c r="N59" s="163"/>
      <c r="O59" s="163"/>
      <c r="P59" s="163"/>
      <c r="Q59" s="163"/>
    </row>
    <row r="60" spans="1:20" ht="67" customHeight="1" x14ac:dyDescent="0.2">
      <c r="A60" s="3" t="s">
        <v>250</v>
      </c>
      <c r="E60" s="179"/>
      <c r="F60" s="122"/>
      <c r="I60" s="122"/>
      <c r="J60" s="163"/>
      <c r="K60" s="163"/>
      <c r="L60" s="163"/>
      <c r="M60" s="163"/>
      <c r="N60" s="163"/>
      <c r="O60" s="163"/>
      <c r="P60" s="163"/>
      <c r="Q60" s="163"/>
    </row>
    <row r="61" spans="1:20" ht="49" customHeight="1" x14ac:dyDescent="0.2">
      <c r="A61" s="3" t="s">
        <v>198</v>
      </c>
      <c r="E61" s="185"/>
      <c r="F61" s="4"/>
      <c r="G61" s="251"/>
      <c r="I61" s="4"/>
      <c r="J61" s="163"/>
      <c r="K61" s="163"/>
      <c r="L61" s="163"/>
      <c r="M61" s="163"/>
      <c r="N61" s="163"/>
      <c r="O61" s="163"/>
      <c r="P61" s="163"/>
      <c r="Q61" s="163"/>
    </row>
    <row r="62" spans="1:20" s="228" customFormat="1" x14ac:dyDescent="0.2">
      <c r="A62" s="226"/>
      <c r="B62" s="227"/>
      <c r="C62" s="227"/>
      <c r="J62" s="229"/>
      <c r="K62" s="229"/>
      <c r="L62" s="229"/>
      <c r="M62" s="229"/>
      <c r="N62" s="229"/>
      <c r="O62" s="229"/>
      <c r="P62" s="229"/>
      <c r="Q62" s="229"/>
    </row>
    <row r="63" spans="1:20" x14ac:dyDescent="0.2">
      <c r="A63" s="250"/>
      <c r="F63" s="4"/>
      <c r="I63" s="4"/>
    </row>
    <row r="64" spans="1:20" x14ac:dyDescent="0.2">
      <c r="A64" s="16"/>
      <c r="B64" s="16"/>
      <c r="C64" s="16"/>
      <c r="D64" s="15"/>
      <c r="E64" s="15"/>
      <c r="F64" s="4"/>
      <c r="H64" s="15"/>
      <c r="I64" s="4"/>
    </row>
    <row r="65" spans="1:9" x14ac:dyDescent="0.2">
      <c r="A65" s="16"/>
      <c r="B65" s="16"/>
      <c r="C65" s="16"/>
      <c r="D65" s="15"/>
      <c r="E65" s="15"/>
      <c r="F65" s="4"/>
      <c r="H65" s="15"/>
      <c r="I65" s="4"/>
    </row>
    <row r="66" spans="1:9" x14ac:dyDescent="0.2">
      <c r="A66" s="16"/>
      <c r="B66" s="16"/>
      <c r="C66" s="16"/>
      <c r="D66" s="15"/>
      <c r="E66" s="15"/>
      <c r="F66" s="4"/>
      <c r="H66" s="15"/>
      <c r="I66" s="4"/>
    </row>
    <row r="67" spans="1:9" x14ac:dyDescent="0.2">
      <c r="A67" s="16"/>
      <c r="B67" s="16"/>
      <c r="C67" s="16"/>
      <c r="D67" s="15"/>
      <c r="E67" s="15"/>
      <c r="F67" s="4"/>
      <c r="H67" s="15"/>
      <c r="I67" s="4"/>
    </row>
    <row r="68" spans="1:9" x14ac:dyDescent="0.2">
      <c r="A68" s="16"/>
      <c r="B68" s="16"/>
      <c r="C68" s="16"/>
      <c r="D68" s="15"/>
      <c r="E68" s="15"/>
      <c r="F68" s="4"/>
      <c r="H68" s="15"/>
      <c r="I68" s="4"/>
    </row>
    <row r="69" spans="1:9" x14ac:dyDescent="0.2">
      <c r="A69" s="16"/>
      <c r="B69" s="16"/>
      <c r="C69" s="16"/>
      <c r="D69" s="15"/>
      <c r="E69" s="15"/>
      <c r="F69" s="4"/>
      <c r="H69" s="15"/>
      <c r="I69" s="4"/>
    </row>
    <row r="70" spans="1:9" x14ac:dyDescent="0.2">
      <c r="A70" s="16"/>
      <c r="B70" s="16"/>
      <c r="C70" s="16"/>
      <c r="D70" s="15"/>
      <c r="E70" s="163"/>
      <c r="F70" s="163"/>
      <c r="G70" s="163"/>
      <c r="H70" s="163"/>
      <c r="I70" s="163"/>
    </row>
    <row r="71" spans="1:9" x14ac:dyDescent="0.2">
      <c r="A71" s="16"/>
      <c r="B71" s="16"/>
      <c r="C71" s="16"/>
      <c r="D71" s="15"/>
      <c r="E71" s="163"/>
      <c r="F71" s="163"/>
      <c r="G71" s="163"/>
      <c r="H71" s="163"/>
      <c r="I71" s="163"/>
    </row>
    <row r="72" spans="1:9" x14ac:dyDescent="0.2">
      <c r="A72" s="16"/>
      <c r="B72" s="16"/>
      <c r="C72" s="16"/>
      <c r="D72" s="15"/>
      <c r="E72" s="122"/>
      <c r="F72" s="122"/>
      <c r="G72" s="122"/>
      <c r="H72" s="122"/>
      <c r="I72" s="122"/>
    </row>
    <row r="73" spans="1:9" x14ac:dyDescent="0.2">
      <c r="A73" s="16"/>
      <c r="B73" s="16"/>
      <c r="C73" s="16"/>
      <c r="D73" s="15"/>
      <c r="F73" s="4"/>
      <c r="I73" s="4"/>
    </row>
    <row r="74" spans="1:9" x14ac:dyDescent="0.2">
      <c r="A74" s="16"/>
      <c r="B74" s="16"/>
      <c r="C74" s="16"/>
      <c r="D74" s="15"/>
      <c r="F74" s="4"/>
      <c r="I74" s="4"/>
    </row>
    <row r="75" spans="1:9" x14ac:dyDescent="0.2">
      <c r="A75" s="16"/>
      <c r="B75" s="16"/>
      <c r="C75" s="16"/>
      <c r="D75" s="15"/>
      <c r="F75" s="4"/>
      <c r="I75" s="4"/>
    </row>
    <row r="76" spans="1:9" x14ac:dyDescent="0.2">
      <c r="A76" s="14"/>
      <c r="B76" s="14"/>
      <c r="C76" s="14"/>
      <c r="D76" s="15"/>
      <c r="F76" s="4"/>
      <c r="I76" s="4"/>
    </row>
    <row r="77" spans="1:9" x14ac:dyDescent="0.2">
      <c r="A77" s="12"/>
      <c r="B77" s="12"/>
      <c r="C77" s="12"/>
      <c r="D77" s="13"/>
      <c r="F77" s="4"/>
      <c r="I77" s="4"/>
    </row>
    <row r="78" spans="1:9" x14ac:dyDescent="0.2">
      <c r="A78" s="10"/>
      <c r="B78" s="10"/>
      <c r="C78" s="10"/>
      <c r="D78" s="11"/>
      <c r="F78" s="4"/>
      <c r="I78" s="4"/>
    </row>
    <row r="79" spans="1:9" x14ac:dyDescent="0.2">
      <c r="F79" s="4"/>
      <c r="I79" s="4"/>
    </row>
    <row r="80" spans="1:9" x14ac:dyDescent="0.2">
      <c r="F80" s="4"/>
      <c r="I80" s="4"/>
    </row>
    <row r="81" spans="5:9" x14ac:dyDescent="0.2">
      <c r="F81" s="4"/>
      <c r="I81" s="4"/>
    </row>
    <row r="82" spans="5:9" x14ac:dyDescent="0.2">
      <c r="F82" s="4"/>
      <c r="I82" s="4"/>
    </row>
    <row r="83" spans="5:9" x14ac:dyDescent="0.2">
      <c r="E83" s="163"/>
      <c r="F83" s="163"/>
      <c r="G83" s="163"/>
      <c r="H83" s="163"/>
      <c r="I83" s="163"/>
    </row>
    <row r="84" spans="5:9" x14ac:dyDescent="0.2">
      <c r="E84" s="163"/>
      <c r="F84" s="163"/>
      <c r="G84" s="163"/>
      <c r="H84" s="163"/>
      <c r="I84" s="163"/>
    </row>
    <row r="85" spans="5:9" x14ac:dyDescent="0.2">
      <c r="E85" s="122"/>
      <c r="F85" s="122"/>
      <c r="G85" s="122"/>
      <c r="H85" s="122"/>
      <c r="I85" s="122"/>
    </row>
    <row r="86" spans="5:9" x14ac:dyDescent="0.2">
      <c r="F86" s="4"/>
      <c r="I86" s="4"/>
    </row>
    <row r="87" spans="5:9" x14ac:dyDescent="0.2">
      <c r="F87" s="4"/>
      <c r="I87" s="4"/>
    </row>
    <row r="88" spans="5:9" x14ac:dyDescent="0.2">
      <c r="F88" s="4"/>
      <c r="I88" s="4"/>
    </row>
    <row r="89" spans="5:9" x14ac:dyDescent="0.2">
      <c r="F89" s="4"/>
      <c r="I89" s="4"/>
    </row>
    <row r="90" spans="5:9" x14ac:dyDescent="0.2">
      <c r="F90" s="4"/>
      <c r="I90" s="4"/>
    </row>
    <row r="91" spans="5:9" x14ac:dyDescent="0.2">
      <c r="F91" s="4"/>
      <c r="I91" s="4"/>
    </row>
    <row r="92" spans="5:9" x14ac:dyDescent="0.2">
      <c r="F92" s="4"/>
      <c r="I92" s="4"/>
    </row>
    <row r="93" spans="5:9" x14ac:dyDescent="0.2">
      <c r="F93" s="4"/>
      <c r="I93" s="4"/>
    </row>
    <row r="94" spans="5:9" x14ac:dyDescent="0.2">
      <c r="F94" s="4"/>
      <c r="I94" s="4"/>
    </row>
    <row r="95" spans="5:9" x14ac:dyDescent="0.2">
      <c r="F95" s="4"/>
      <c r="I95" s="4"/>
    </row>
    <row r="96" spans="5:9" x14ac:dyDescent="0.2">
      <c r="E96" s="163"/>
      <c r="F96" s="163"/>
      <c r="G96" s="163"/>
      <c r="H96" s="163"/>
      <c r="I96" s="163"/>
    </row>
    <row r="97" spans="1:9" x14ac:dyDescent="0.2">
      <c r="E97" s="163"/>
      <c r="F97" s="163"/>
      <c r="G97" s="163"/>
      <c r="H97" s="163"/>
      <c r="I97" s="163"/>
    </row>
    <row r="98" spans="1:9" x14ac:dyDescent="0.2">
      <c r="E98" s="122"/>
      <c r="F98" s="122"/>
      <c r="G98" s="122"/>
      <c r="H98" s="122"/>
      <c r="I98" s="122"/>
    </row>
    <row r="99" spans="1:9" x14ac:dyDescent="0.2">
      <c r="F99" s="4"/>
      <c r="I99" s="4"/>
    </row>
    <row r="100" spans="1:9" x14ac:dyDescent="0.2">
      <c r="F100" s="4"/>
      <c r="I100" s="4"/>
    </row>
    <row r="101" spans="1:9" x14ac:dyDescent="0.2">
      <c r="F101" s="4"/>
      <c r="I101" s="4"/>
    </row>
    <row r="102" spans="1:9" x14ac:dyDescent="0.2">
      <c r="F102" s="4"/>
      <c r="I102" s="4"/>
    </row>
    <row r="103" spans="1:9" x14ac:dyDescent="0.2">
      <c r="F103" s="4"/>
      <c r="I103" s="4"/>
    </row>
    <row r="104" spans="1:9" s="198" customFormat="1" x14ac:dyDescent="0.2">
      <c r="A104" s="197"/>
      <c r="B104" s="197"/>
      <c r="C104" s="197"/>
    </row>
    <row r="105" spans="1:9" s="198" customFormat="1" x14ac:dyDescent="0.2">
      <c r="A105" s="197"/>
      <c r="B105" s="197"/>
      <c r="C105" s="197"/>
    </row>
    <row r="106" spans="1:9" s="198" customFormat="1" x14ac:dyDescent="0.2">
      <c r="A106" s="197"/>
      <c r="B106" s="197"/>
      <c r="C106" s="197"/>
    </row>
    <row r="107" spans="1:9" s="198" customFormat="1" x14ac:dyDescent="0.2">
      <c r="A107" s="197"/>
      <c r="B107" s="197"/>
      <c r="C107" s="197"/>
    </row>
    <row r="108" spans="1:9" s="198" customFormat="1" x14ac:dyDescent="0.2">
      <c r="A108" s="197"/>
      <c r="B108" s="197"/>
      <c r="C108" s="197"/>
    </row>
    <row r="109" spans="1:9" s="198" customFormat="1" x14ac:dyDescent="0.2">
      <c r="A109" s="197"/>
      <c r="B109" s="197"/>
      <c r="C109" s="197"/>
      <c r="F109" s="199"/>
      <c r="I109" s="199"/>
    </row>
    <row r="110" spans="1:9" s="198" customFormat="1" x14ac:dyDescent="0.2">
      <c r="A110" s="197"/>
      <c r="B110" s="197"/>
      <c r="C110" s="197"/>
      <c r="F110" s="199"/>
      <c r="I110" s="199"/>
    </row>
    <row r="111" spans="1:9" s="198" customFormat="1" x14ac:dyDescent="0.2">
      <c r="A111" s="197"/>
      <c r="B111" s="197"/>
      <c r="C111" s="197"/>
      <c r="F111" s="199"/>
      <c r="I111" s="199"/>
    </row>
    <row r="112" spans="1:9" s="198" customFormat="1" x14ac:dyDescent="0.2">
      <c r="A112" s="197"/>
      <c r="B112" s="197"/>
      <c r="C112" s="197"/>
      <c r="F112" s="199"/>
      <c r="I112" s="199"/>
    </row>
    <row r="113" spans="1:9" s="198" customFormat="1" x14ac:dyDescent="0.2">
      <c r="A113" s="197"/>
      <c r="B113" s="197"/>
      <c r="C113" s="197"/>
      <c r="F113" s="199"/>
      <c r="I113" s="199"/>
    </row>
    <row r="114" spans="1:9" s="198" customFormat="1" x14ac:dyDescent="0.2">
      <c r="A114" s="197"/>
      <c r="B114" s="197"/>
      <c r="C114" s="197"/>
      <c r="F114" s="199"/>
      <c r="I114" s="199"/>
    </row>
    <row r="115" spans="1:9" s="198" customFormat="1" x14ac:dyDescent="0.2">
      <c r="A115" s="197"/>
      <c r="B115" s="197"/>
      <c r="C115" s="197"/>
      <c r="F115" s="199"/>
      <c r="I115" s="199"/>
    </row>
    <row r="116" spans="1:9" s="198" customFormat="1" x14ac:dyDescent="0.2">
      <c r="A116" s="197"/>
      <c r="B116" s="197"/>
      <c r="C116" s="197"/>
      <c r="F116" s="199"/>
      <c r="I116" s="199"/>
    </row>
    <row r="117" spans="1:9" s="198" customFormat="1" x14ac:dyDescent="0.2">
      <c r="A117" s="197"/>
      <c r="B117" s="197"/>
      <c r="C117" s="197"/>
      <c r="F117" s="199"/>
      <c r="I117" s="199"/>
    </row>
    <row r="118" spans="1:9" s="198" customFormat="1" x14ac:dyDescent="0.2">
      <c r="A118" s="197"/>
      <c r="B118" s="197"/>
      <c r="C118" s="197"/>
      <c r="F118" s="199"/>
      <c r="I118" s="199"/>
    </row>
    <row r="119" spans="1:9" s="198" customFormat="1" x14ac:dyDescent="0.2">
      <c r="A119" s="197"/>
      <c r="B119" s="197"/>
      <c r="C119" s="197"/>
      <c r="F119" s="199"/>
      <c r="I119" s="199"/>
    </row>
    <row r="120" spans="1:9" s="198" customFormat="1" x14ac:dyDescent="0.2">
      <c r="A120" s="197"/>
      <c r="B120" s="197"/>
      <c r="C120" s="197"/>
      <c r="F120" s="199"/>
      <c r="I120" s="199"/>
    </row>
    <row r="121" spans="1:9" s="198" customFormat="1" x14ac:dyDescent="0.2">
      <c r="A121" s="197"/>
      <c r="B121" s="197"/>
      <c r="C121" s="197"/>
      <c r="F121" s="199"/>
      <c r="I121" s="199"/>
    </row>
    <row r="122" spans="1:9" s="198" customFormat="1" x14ac:dyDescent="0.2">
      <c r="A122" s="197"/>
      <c r="B122" s="197"/>
      <c r="C122" s="197"/>
      <c r="F122" s="199"/>
      <c r="I122" s="199"/>
    </row>
    <row r="123" spans="1:9" s="198" customFormat="1" x14ac:dyDescent="0.2">
      <c r="A123" s="197"/>
      <c r="B123" s="197"/>
      <c r="C123" s="197"/>
      <c r="F123" s="199"/>
      <c r="I123" s="199"/>
    </row>
    <row r="124" spans="1:9" s="198" customFormat="1" x14ac:dyDescent="0.2">
      <c r="A124" s="197"/>
      <c r="B124" s="197"/>
      <c r="C124" s="197"/>
      <c r="F124" s="199"/>
      <c r="I124" s="199"/>
    </row>
    <row r="125" spans="1:9" s="198" customFormat="1" x14ac:dyDescent="0.2">
      <c r="A125" s="197"/>
      <c r="B125" s="197"/>
      <c r="C125" s="197"/>
      <c r="F125" s="199"/>
      <c r="I125" s="199"/>
    </row>
    <row r="126" spans="1:9" s="198" customFormat="1" x14ac:dyDescent="0.2">
      <c r="A126" s="197"/>
      <c r="B126" s="197"/>
      <c r="C126" s="197"/>
      <c r="F126" s="199"/>
      <c r="I126" s="199"/>
    </row>
    <row r="127" spans="1:9" s="198" customFormat="1" x14ac:dyDescent="0.2">
      <c r="A127" s="197"/>
      <c r="B127" s="197"/>
      <c r="C127" s="197"/>
      <c r="F127" s="199"/>
      <c r="I127" s="199"/>
    </row>
    <row r="128" spans="1:9" s="198" customFormat="1" x14ac:dyDescent="0.2">
      <c r="A128" s="197"/>
      <c r="B128" s="197"/>
      <c r="C128" s="197"/>
      <c r="F128" s="199"/>
      <c r="I128" s="199"/>
    </row>
    <row r="129" spans="1:9" s="198" customFormat="1" x14ac:dyDescent="0.2">
      <c r="A129" s="197"/>
      <c r="B129" s="197"/>
      <c r="C129" s="197"/>
      <c r="F129" s="199"/>
      <c r="I129" s="199"/>
    </row>
    <row r="130" spans="1:9" s="198" customFormat="1" x14ac:dyDescent="0.2">
      <c r="A130" s="197"/>
      <c r="B130" s="197"/>
      <c r="C130" s="197"/>
      <c r="F130" s="199"/>
      <c r="I130" s="199"/>
    </row>
    <row r="131" spans="1:9" s="198" customFormat="1" x14ac:dyDescent="0.2">
      <c r="A131" s="197"/>
      <c r="B131" s="197"/>
      <c r="C131" s="197"/>
      <c r="F131" s="199"/>
      <c r="I131" s="199"/>
    </row>
    <row r="132" spans="1:9" s="198" customFormat="1" x14ac:dyDescent="0.2">
      <c r="A132" s="197"/>
      <c r="B132" s="197"/>
      <c r="C132" s="197"/>
      <c r="F132" s="199"/>
      <c r="I132" s="199"/>
    </row>
    <row r="133" spans="1:9" s="198" customFormat="1" x14ac:dyDescent="0.2">
      <c r="A133" s="197"/>
      <c r="B133" s="197"/>
      <c r="C133" s="197"/>
      <c r="F133" s="199"/>
      <c r="I133" s="199"/>
    </row>
    <row r="134" spans="1:9" s="198" customFormat="1" x14ac:dyDescent="0.2">
      <c r="A134" s="197"/>
      <c r="B134" s="197"/>
      <c r="C134" s="197"/>
      <c r="F134" s="199"/>
      <c r="I134" s="199"/>
    </row>
    <row r="135" spans="1:9" s="198" customFormat="1" x14ac:dyDescent="0.2">
      <c r="A135" s="197"/>
      <c r="B135" s="197"/>
      <c r="C135" s="197"/>
      <c r="F135" s="199"/>
      <c r="I135" s="199"/>
    </row>
    <row r="136" spans="1:9" s="198" customFormat="1" x14ac:dyDescent="0.2">
      <c r="A136" s="197"/>
      <c r="B136" s="197"/>
      <c r="C136" s="197"/>
      <c r="F136" s="199"/>
      <c r="I136" s="199"/>
    </row>
    <row r="137" spans="1:9" s="198" customFormat="1" x14ac:dyDescent="0.2">
      <c r="A137" s="197"/>
      <c r="B137" s="197"/>
      <c r="C137" s="197"/>
      <c r="F137" s="199"/>
      <c r="I137" s="199"/>
    </row>
    <row r="138" spans="1:9" s="198" customFormat="1" x14ac:dyDescent="0.2">
      <c r="A138" s="197"/>
      <c r="B138" s="197"/>
      <c r="C138" s="197"/>
      <c r="F138" s="199"/>
      <c r="I138" s="199"/>
    </row>
    <row r="139" spans="1:9" s="198" customFormat="1" x14ac:dyDescent="0.2">
      <c r="A139" s="197"/>
      <c r="B139" s="197"/>
      <c r="C139" s="197"/>
      <c r="F139" s="199"/>
      <c r="I139" s="199"/>
    </row>
    <row r="140" spans="1:9" s="198" customFormat="1" x14ac:dyDescent="0.2">
      <c r="A140" s="197"/>
      <c r="B140" s="197"/>
      <c r="C140" s="197"/>
      <c r="F140" s="199"/>
      <c r="I140" s="199"/>
    </row>
    <row r="141" spans="1:9" s="198" customFormat="1" x14ac:dyDescent="0.2">
      <c r="A141" s="197"/>
      <c r="B141" s="197"/>
      <c r="C141" s="197"/>
      <c r="F141" s="199"/>
      <c r="I141" s="199"/>
    </row>
    <row r="142" spans="1:9" s="198" customFormat="1" x14ac:dyDescent="0.2">
      <c r="A142" s="197"/>
      <c r="B142" s="197"/>
      <c r="C142" s="197"/>
      <c r="F142" s="199"/>
      <c r="I142" s="199"/>
    </row>
    <row r="143" spans="1:9" s="198" customFormat="1" x14ac:dyDescent="0.2">
      <c r="A143" s="197"/>
      <c r="B143" s="197"/>
      <c r="C143" s="197"/>
      <c r="F143" s="199"/>
      <c r="I143" s="199"/>
    </row>
    <row r="144" spans="1:9" s="198" customFormat="1" x14ac:dyDescent="0.2">
      <c r="A144" s="197"/>
      <c r="B144" s="197"/>
      <c r="C144" s="197"/>
      <c r="F144" s="199"/>
      <c r="I144" s="199"/>
    </row>
    <row r="145" spans="1:9" s="198" customFormat="1" x14ac:dyDescent="0.2">
      <c r="A145" s="197"/>
      <c r="B145" s="197"/>
      <c r="C145" s="197"/>
      <c r="F145" s="199"/>
      <c r="I145" s="199"/>
    </row>
    <row r="146" spans="1:9" s="198" customFormat="1" x14ac:dyDescent="0.2">
      <c r="A146" s="197"/>
      <c r="B146" s="197"/>
      <c r="C146" s="197"/>
      <c r="F146" s="199"/>
      <c r="I146" s="199"/>
    </row>
    <row r="147" spans="1:9" s="198" customFormat="1" x14ac:dyDescent="0.2">
      <c r="A147" s="197"/>
      <c r="B147" s="197"/>
      <c r="C147" s="197"/>
      <c r="F147" s="199"/>
      <c r="I147" s="199"/>
    </row>
    <row r="148" spans="1:9" s="198" customFormat="1" x14ac:dyDescent="0.2">
      <c r="A148" s="197"/>
      <c r="B148" s="197"/>
      <c r="C148" s="197"/>
      <c r="F148" s="199"/>
      <c r="I148" s="199"/>
    </row>
    <row r="149" spans="1:9" s="198" customFormat="1" x14ac:dyDescent="0.2">
      <c r="A149" s="197"/>
      <c r="B149" s="197"/>
      <c r="C149" s="197"/>
      <c r="F149" s="199"/>
      <c r="I149" s="199"/>
    </row>
    <row r="150" spans="1:9" s="198" customFormat="1" x14ac:dyDescent="0.2">
      <c r="A150" s="197"/>
      <c r="B150" s="197"/>
      <c r="C150" s="197"/>
      <c r="F150" s="199"/>
      <c r="I150" s="199"/>
    </row>
    <row r="151" spans="1:9" s="198" customFormat="1" x14ac:dyDescent="0.2">
      <c r="A151" s="197"/>
      <c r="B151" s="197"/>
      <c r="C151" s="197"/>
      <c r="F151" s="199"/>
      <c r="I151" s="199"/>
    </row>
    <row r="152" spans="1:9" s="198" customFormat="1" x14ac:dyDescent="0.2">
      <c r="A152" s="197"/>
      <c r="B152" s="197"/>
      <c r="C152" s="197"/>
      <c r="F152" s="199"/>
      <c r="I152" s="199"/>
    </row>
    <row r="153" spans="1:9" s="198" customFormat="1" x14ac:dyDescent="0.2">
      <c r="A153" s="197"/>
      <c r="B153" s="197"/>
      <c r="C153" s="197"/>
      <c r="F153" s="199"/>
      <c r="I153" s="199"/>
    </row>
    <row r="154" spans="1:9" s="198" customFormat="1" x14ac:dyDescent="0.2">
      <c r="A154" s="197"/>
      <c r="B154" s="197"/>
      <c r="C154" s="197"/>
      <c r="F154" s="199"/>
      <c r="I154" s="199"/>
    </row>
    <row r="155" spans="1:9" s="198" customFormat="1" x14ac:dyDescent="0.2">
      <c r="A155" s="197"/>
      <c r="B155" s="197"/>
      <c r="C155" s="197"/>
      <c r="F155" s="199"/>
      <c r="I155" s="199"/>
    </row>
    <row r="156" spans="1:9" s="198" customFormat="1" x14ac:dyDescent="0.2">
      <c r="A156" s="197"/>
      <c r="B156" s="197"/>
      <c r="C156" s="197"/>
      <c r="F156" s="199"/>
      <c r="I156" s="199"/>
    </row>
    <row r="157" spans="1:9" s="198" customFormat="1" x14ac:dyDescent="0.2">
      <c r="A157" s="197"/>
      <c r="B157" s="197"/>
      <c r="C157" s="197"/>
      <c r="F157" s="199"/>
      <c r="I157" s="199"/>
    </row>
    <row r="158" spans="1:9" s="198" customFormat="1" x14ac:dyDescent="0.2">
      <c r="A158" s="197"/>
      <c r="B158" s="197"/>
      <c r="C158" s="197"/>
      <c r="F158" s="199"/>
      <c r="I158" s="199"/>
    </row>
    <row r="159" spans="1:9" s="198" customFormat="1" x14ac:dyDescent="0.2">
      <c r="A159" s="197"/>
      <c r="B159" s="197"/>
      <c r="C159" s="197"/>
      <c r="F159" s="199"/>
      <c r="I159" s="199"/>
    </row>
    <row r="160" spans="1:9" s="198" customFormat="1" x14ac:dyDescent="0.2">
      <c r="A160" s="197"/>
      <c r="B160" s="197"/>
      <c r="C160" s="197"/>
      <c r="F160" s="199"/>
      <c r="I160" s="199"/>
    </row>
    <row r="161" spans="1:9" s="198" customFormat="1" x14ac:dyDescent="0.2">
      <c r="A161" s="197"/>
      <c r="B161" s="197"/>
      <c r="C161" s="197"/>
      <c r="F161" s="199"/>
      <c r="I161" s="199"/>
    </row>
    <row r="162" spans="1:9" s="198" customFormat="1" x14ac:dyDescent="0.2">
      <c r="A162" s="197"/>
      <c r="B162" s="197"/>
      <c r="C162" s="197"/>
      <c r="F162" s="199"/>
      <c r="I162" s="199"/>
    </row>
    <row r="163" spans="1:9" s="198" customFormat="1" x14ac:dyDescent="0.2">
      <c r="A163" s="197"/>
      <c r="B163" s="197"/>
      <c r="C163" s="197"/>
      <c r="F163" s="199"/>
      <c r="I163" s="199"/>
    </row>
    <row r="164" spans="1:9" s="198" customFormat="1" x14ac:dyDescent="0.2">
      <c r="A164" s="197"/>
      <c r="B164" s="197"/>
      <c r="C164" s="197"/>
      <c r="F164" s="199"/>
      <c r="I164" s="199"/>
    </row>
    <row r="165" spans="1:9" s="198" customFormat="1" x14ac:dyDescent="0.2">
      <c r="A165" s="197"/>
      <c r="B165" s="197"/>
      <c r="C165" s="197"/>
      <c r="F165" s="199"/>
      <c r="I165" s="199"/>
    </row>
    <row r="166" spans="1:9" s="198" customFormat="1" x14ac:dyDescent="0.2">
      <c r="A166" s="197"/>
      <c r="B166" s="197"/>
      <c r="C166" s="197"/>
      <c r="F166" s="199"/>
      <c r="I166" s="199"/>
    </row>
    <row r="167" spans="1:9" s="198" customFormat="1" x14ac:dyDescent="0.2">
      <c r="A167" s="197"/>
      <c r="B167" s="197"/>
      <c r="C167" s="197"/>
      <c r="F167" s="199"/>
      <c r="I167" s="199"/>
    </row>
    <row r="168" spans="1:9" s="198" customFormat="1" x14ac:dyDescent="0.2">
      <c r="A168" s="197"/>
      <c r="B168" s="197"/>
      <c r="C168" s="197"/>
      <c r="F168" s="199"/>
      <c r="I168" s="199"/>
    </row>
    <row r="169" spans="1:9" s="198" customFormat="1" x14ac:dyDescent="0.2">
      <c r="A169" s="197"/>
      <c r="B169" s="197"/>
      <c r="C169" s="197"/>
      <c r="F169" s="199"/>
      <c r="I169" s="199"/>
    </row>
    <row r="170" spans="1:9" s="198" customFormat="1" x14ac:dyDescent="0.2">
      <c r="A170" s="197"/>
      <c r="B170" s="197"/>
      <c r="C170" s="197"/>
      <c r="F170" s="199"/>
      <c r="I170" s="199"/>
    </row>
    <row r="171" spans="1:9" s="198" customFormat="1" x14ac:dyDescent="0.2">
      <c r="A171" s="197"/>
      <c r="B171" s="197"/>
      <c r="C171" s="197"/>
      <c r="F171" s="199"/>
      <c r="I171" s="199"/>
    </row>
    <row r="172" spans="1:9" s="198" customFormat="1" x14ac:dyDescent="0.2">
      <c r="A172" s="197"/>
      <c r="B172" s="197"/>
      <c r="C172" s="197"/>
      <c r="F172" s="199"/>
      <c r="I172" s="199"/>
    </row>
    <row r="173" spans="1:9" s="198" customFormat="1" x14ac:dyDescent="0.2">
      <c r="A173" s="197"/>
      <c r="B173" s="197"/>
      <c r="C173" s="197"/>
      <c r="F173" s="199"/>
      <c r="I173" s="199"/>
    </row>
    <row r="174" spans="1:9" s="198" customFormat="1" x14ac:dyDescent="0.2">
      <c r="A174" s="197"/>
      <c r="B174" s="197"/>
      <c r="C174" s="197"/>
      <c r="F174" s="199"/>
      <c r="I174" s="199"/>
    </row>
    <row r="175" spans="1:9" s="198" customFormat="1" x14ac:dyDescent="0.2">
      <c r="A175" s="197"/>
      <c r="B175" s="197"/>
      <c r="C175" s="197"/>
      <c r="F175" s="199"/>
      <c r="I175" s="199"/>
    </row>
    <row r="176" spans="1:9" s="198" customFormat="1" x14ac:dyDescent="0.2">
      <c r="A176" s="197"/>
      <c r="B176" s="197"/>
      <c r="C176" s="197"/>
      <c r="F176" s="199"/>
      <c r="I176" s="199"/>
    </row>
    <row r="177" spans="1:9" s="198" customFormat="1" x14ac:dyDescent="0.2">
      <c r="A177" s="197"/>
      <c r="B177" s="197"/>
      <c r="C177" s="197"/>
      <c r="F177" s="199"/>
      <c r="I177" s="199"/>
    </row>
    <row r="178" spans="1:9" s="198" customFormat="1" x14ac:dyDescent="0.2">
      <c r="A178" s="197"/>
      <c r="B178" s="197"/>
      <c r="C178" s="197"/>
      <c r="F178" s="199"/>
      <c r="I178" s="199"/>
    </row>
    <row r="179" spans="1:9" s="198" customFormat="1" x14ac:dyDescent="0.2">
      <c r="A179" s="197"/>
      <c r="B179" s="197"/>
      <c r="C179" s="197"/>
      <c r="F179" s="199"/>
      <c r="I179" s="199"/>
    </row>
    <row r="180" spans="1:9" s="198" customFormat="1" x14ac:dyDescent="0.2">
      <c r="A180" s="197"/>
      <c r="B180" s="197"/>
      <c r="C180" s="197"/>
      <c r="F180" s="199"/>
      <c r="I180" s="199"/>
    </row>
    <row r="181" spans="1:9" s="198" customFormat="1" x14ac:dyDescent="0.2">
      <c r="A181" s="197"/>
      <c r="B181" s="197"/>
      <c r="C181" s="197"/>
      <c r="F181" s="199"/>
      <c r="I181" s="199"/>
    </row>
    <row r="182" spans="1:9" s="198" customFormat="1" x14ac:dyDescent="0.2">
      <c r="A182" s="197"/>
      <c r="B182" s="197"/>
      <c r="C182" s="197"/>
      <c r="F182" s="199"/>
      <c r="I182" s="199"/>
    </row>
    <row r="183" spans="1:9" s="198" customFormat="1" x14ac:dyDescent="0.2">
      <c r="A183" s="197"/>
      <c r="B183" s="197"/>
      <c r="C183" s="197"/>
      <c r="F183" s="199"/>
      <c r="I183" s="199"/>
    </row>
    <row r="184" spans="1:9" s="198" customFormat="1" x14ac:dyDescent="0.2">
      <c r="A184" s="197"/>
      <c r="B184" s="197"/>
      <c r="C184" s="197"/>
      <c r="F184" s="199"/>
      <c r="I184" s="199"/>
    </row>
    <row r="185" spans="1:9" s="198" customFormat="1" x14ac:dyDescent="0.2">
      <c r="A185" s="197"/>
      <c r="B185" s="197"/>
      <c r="C185" s="197"/>
      <c r="F185" s="199"/>
      <c r="I185" s="199"/>
    </row>
    <row r="186" spans="1:9" s="198" customFormat="1" x14ac:dyDescent="0.2">
      <c r="A186" s="197"/>
      <c r="B186" s="197"/>
      <c r="C186" s="197"/>
      <c r="F186" s="199"/>
      <c r="I186" s="199"/>
    </row>
    <row r="187" spans="1:9" s="198" customFormat="1" x14ac:dyDescent="0.2">
      <c r="A187" s="197"/>
      <c r="B187" s="197"/>
      <c r="C187" s="197"/>
      <c r="F187" s="199"/>
      <c r="I187" s="199"/>
    </row>
    <row r="188" spans="1:9" s="198" customFormat="1" x14ac:dyDescent="0.2">
      <c r="A188" s="197"/>
      <c r="B188" s="197"/>
      <c r="C188" s="197"/>
      <c r="F188" s="199"/>
      <c r="I188" s="199"/>
    </row>
    <row r="189" spans="1:9" s="198" customFormat="1" x14ac:dyDescent="0.2">
      <c r="A189" s="197"/>
      <c r="B189" s="197"/>
      <c r="C189" s="197"/>
      <c r="F189" s="199"/>
      <c r="I189" s="199"/>
    </row>
    <row r="190" spans="1:9" s="198" customFormat="1" x14ac:dyDescent="0.2">
      <c r="A190" s="197"/>
      <c r="B190" s="197"/>
      <c r="C190" s="197"/>
      <c r="F190" s="199"/>
      <c r="I190" s="199"/>
    </row>
    <row r="191" spans="1:9" s="198" customFormat="1" x14ac:dyDescent="0.2">
      <c r="A191" s="197"/>
      <c r="B191" s="197"/>
      <c r="C191" s="197"/>
      <c r="F191" s="199"/>
      <c r="I191" s="199"/>
    </row>
    <row r="192" spans="1:9" s="198" customFormat="1" x14ac:dyDescent="0.2">
      <c r="A192" s="197"/>
      <c r="B192" s="197"/>
      <c r="C192" s="197"/>
      <c r="F192" s="199"/>
      <c r="I192" s="199"/>
    </row>
    <row r="193" spans="1:9" s="198" customFormat="1" x14ac:dyDescent="0.2">
      <c r="A193" s="197"/>
      <c r="B193" s="197"/>
      <c r="C193" s="197"/>
      <c r="F193" s="199"/>
      <c r="I193" s="199"/>
    </row>
    <row r="194" spans="1:9" s="198" customFormat="1" x14ac:dyDescent="0.2">
      <c r="A194" s="197"/>
      <c r="B194" s="197"/>
      <c r="C194" s="197"/>
      <c r="F194" s="199"/>
      <c r="I194" s="199"/>
    </row>
    <row r="195" spans="1:9" s="198" customFormat="1" x14ac:dyDescent="0.2">
      <c r="A195" s="197"/>
      <c r="B195" s="197"/>
      <c r="C195" s="197"/>
      <c r="F195" s="199"/>
      <c r="I195" s="199"/>
    </row>
    <row r="196" spans="1:9" s="198" customFormat="1" x14ac:dyDescent="0.2">
      <c r="A196" s="197"/>
      <c r="B196" s="197"/>
      <c r="C196" s="197"/>
      <c r="F196" s="199"/>
      <c r="I196" s="199"/>
    </row>
    <row r="197" spans="1:9" s="198" customFormat="1" x14ac:dyDescent="0.2">
      <c r="A197" s="197"/>
      <c r="B197" s="197"/>
      <c r="C197" s="197"/>
      <c r="F197" s="199"/>
      <c r="I197" s="199"/>
    </row>
    <row r="198" spans="1:9" s="198" customFormat="1" x14ac:dyDescent="0.2">
      <c r="A198" s="197"/>
      <c r="B198" s="197"/>
      <c r="C198" s="197"/>
      <c r="F198" s="199"/>
      <c r="I198" s="199"/>
    </row>
    <row r="199" spans="1:9" s="198" customFormat="1" x14ac:dyDescent="0.2">
      <c r="A199" s="197"/>
      <c r="B199" s="197"/>
      <c r="C199" s="197"/>
      <c r="F199" s="199"/>
      <c r="I199" s="199"/>
    </row>
    <row r="200" spans="1:9" s="198" customFormat="1" x14ac:dyDescent="0.2">
      <c r="A200" s="197"/>
      <c r="B200" s="197"/>
      <c r="C200" s="197"/>
      <c r="F200" s="199"/>
      <c r="I200" s="199"/>
    </row>
    <row r="201" spans="1:9" s="198" customFormat="1" x14ac:dyDescent="0.2">
      <c r="A201" s="197"/>
      <c r="B201" s="197"/>
      <c r="C201" s="197"/>
      <c r="F201" s="199"/>
      <c r="I201" s="199"/>
    </row>
    <row r="202" spans="1:9" s="198" customFormat="1" x14ac:dyDescent="0.2">
      <c r="A202" s="197"/>
      <c r="B202" s="197"/>
      <c r="C202" s="197"/>
      <c r="F202" s="199"/>
      <c r="I202" s="199"/>
    </row>
    <row r="203" spans="1:9" s="198" customFormat="1" x14ac:dyDescent="0.2">
      <c r="A203" s="197"/>
      <c r="B203" s="197"/>
      <c r="C203" s="197"/>
      <c r="F203" s="199"/>
      <c r="I203" s="199"/>
    </row>
    <row r="204" spans="1:9" s="198" customFormat="1" x14ac:dyDescent="0.2">
      <c r="A204" s="197"/>
      <c r="B204" s="197"/>
      <c r="C204" s="197"/>
      <c r="F204" s="199"/>
      <c r="I204" s="199"/>
    </row>
    <row r="205" spans="1:9" s="198" customFormat="1" x14ac:dyDescent="0.2">
      <c r="A205" s="197"/>
      <c r="B205" s="197"/>
      <c r="C205" s="197"/>
      <c r="F205" s="199"/>
      <c r="I205" s="199"/>
    </row>
    <row r="206" spans="1:9" s="198" customFormat="1" x14ac:dyDescent="0.2">
      <c r="A206" s="197"/>
      <c r="B206" s="197"/>
      <c r="C206" s="197"/>
      <c r="F206" s="199"/>
      <c r="I206" s="199"/>
    </row>
    <row r="207" spans="1:9" s="198" customFormat="1" x14ac:dyDescent="0.2">
      <c r="A207" s="197"/>
      <c r="B207" s="197"/>
      <c r="C207" s="197"/>
      <c r="F207" s="199"/>
      <c r="I207" s="199"/>
    </row>
    <row r="208" spans="1:9" s="198" customFormat="1" x14ac:dyDescent="0.2">
      <c r="A208" s="197"/>
      <c r="B208" s="197"/>
      <c r="C208" s="197"/>
      <c r="F208" s="199"/>
      <c r="I208" s="199"/>
    </row>
    <row r="209" spans="1:9" s="198" customFormat="1" x14ac:dyDescent="0.2">
      <c r="A209" s="197"/>
      <c r="B209" s="197"/>
      <c r="C209" s="197"/>
      <c r="F209" s="199"/>
      <c r="I209" s="199"/>
    </row>
    <row r="210" spans="1:9" s="198" customFormat="1" x14ac:dyDescent="0.2">
      <c r="A210" s="197"/>
      <c r="B210" s="197"/>
      <c r="C210" s="197"/>
      <c r="F210" s="199"/>
      <c r="I210" s="199"/>
    </row>
    <row r="211" spans="1:9" s="198" customFormat="1" x14ac:dyDescent="0.2">
      <c r="A211" s="197"/>
      <c r="B211" s="197"/>
      <c r="C211" s="197"/>
      <c r="F211" s="199"/>
      <c r="I211" s="199"/>
    </row>
    <row r="212" spans="1:9" s="198" customFormat="1" x14ac:dyDescent="0.2">
      <c r="A212" s="197"/>
      <c r="B212" s="197"/>
      <c r="C212" s="197"/>
      <c r="F212" s="199"/>
      <c r="I212" s="199"/>
    </row>
    <row r="213" spans="1:9" s="198" customFormat="1" x14ac:dyDescent="0.2">
      <c r="A213" s="197"/>
      <c r="B213" s="197"/>
      <c r="C213" s="197"/>
      <c r="F213" s="199"/>
      <c r="I213" s="199"/>
    </row>
    <row r="214" spans="1:9" s="198" customFormat="1" x14ac:dyDescent="0.2">
      <c r="A214" s="197"/>
      <c r="B214" s="197"/>
      <c r="C214" s="197"/>
      <c r="F214" s="199"/>
      <c r="I214" s="199"/>
    </row>
    <row r="215" spans="1:9" s="198" customFormat="1" x14ac:dyDescent="0.2">
      <c r="A215" s="197"/>
      <c r="B215" s="197"/>
      <c r="C215" s="197"/>
      <c r="F215" s="199"/>
      <c r="I215" s="199"/>
    </row>
    <row r="216" spans="1:9" s="198" customFormat="1" x14ac:dyDescent="0.2">
      <c r="A216" s="197"/>
      <c r="B216" s="197"/>
      <c r="C216" s="197"/>
      <c r="F216" s="199"/>
      <c r="I216" s="199"/>
    </row>
    <row r="217" spans="1:9" s="198" customFormat="1" x14ac:dyDescent="0.2">
      <c r="A217" s="197"/>
      <c r="B217" s="197"/>
      <c r="C217" s="197"/>
      <c r="F217" s="199"/>
      <c r="I217" s="199"/>
    </row>
    <row r="218" spans="1:9" s="198" customFormat="1" x14ac:dyDescent="0.2">
      <c r="A218" s="197"/>
      <c r="B218" s="197"/>
      <c r="C218" s="197"/>
      <c r="F218" s="199"/>
      <c r="I218" s="199"/>
    </row>
    <row r="219" spans="1:9" s="198" customFormat="1" x14ac:dyDescent="0.2">
      <c r="A219" s="197"/>
      <c r="B219" s="197"/>
      <c r="C219" s="197"/>
      <c r="F219" s="199"/>
      <c r="I219" s="199"/>
    </row>
    <row r="220" spans="1:9" s="198" customFormat="1" x14ac:dyDescent="0.2">
      <c r="A220" s="197"/>
      <c r="B220" s="197"/>
      <c r="C220" s="197"/>
      <c r="F220" s="199"/>
      <c r="I220" s="199"/>
    </row>
    <row r="221" spans="1:9" s="198" customFormat="1" x14ac:dyDescent="0.2">
      <c r="A221" s="197"/>
      <c r="B221" s="197"/>
      <c r="C221" s="197"/>
      <c r="F221" s="199"/>
      <c r="I221" s="199"/>
    </row>
    <row r="222" spans="1:9" s="198" customFormat="1" x14ac:dyDescent="0.2">
      <c r="A222" s="197"/>
      <c r="B222" s="197"/>
      <c r="C222" s="197"/>
      <c r="F222" s="199"/>
      <c r="I222" s="199"/>
    </row>
    <row r="223" spans="1:9" s="198" customFormat="1" x14ac:dyDescent="0.2">
      <c r="A223" s="197"/>
      <c r="B223" s="197"/>
      <c r="C223" s="197"/>
      <c r="F223" s="199"/>
      <c r="I223" s="199"/>
    </row>
    <row r="224" spans="1:9" s="198" customFormat="1" x14ac:dyDescent="0.2">
      <c r="A224" s="197"/>
      <c r="B224" s="197"/>
      <c r="C224" s="197"/>
      <c r="F224" s="199"/>
      <c r="I224" s="199"/>
    </row>
    <row r="225" spans="1:9" s="198" customFormat="1" x14ac:dyDescent="0.2">
      <c r="A225" s="197"/>
      <c r="B225" s="197"/>
      <c r="C225" s="197"/>
      <c r="F225" s="199"/>
      <c r="I225" s="199"/>
    </row>
    <row r="226" spans="1:9" s="198" customFormat="1" x14ac:dyDescent="0.2">
      <c r="A226" s="197"/>
      <c r="B226" s="197"/>
      <c r="C226" s="197"/>
      <c r="F226" s="199"/>
      <c r="I226" s="199"/>
    </row>
    <row r="227" spans="1:9" s="198" customFormat="1" x14ac:dyDescent="0.2">
      <c r="A227" s="197"/>
      <c r="B227" s="197"/>
      <c r="C227" s="197"/>
      <c r="F227" s="199"/>
      <c r="I227" s="199"/>
    </row>
    <row r="228" spans="1:9" s="198" customFormat="1" x14ac:dyDescent="0.2">
      <c r="A228" s="197"/>
      <c r="B228" s="197"/>
      <c r="C228" s="197"/>
      <c r="F228" s="199"/>
      <c r="I228" s="199"/>
    </row>
    <row r="229" spans="1:9" s="198" customFormat="1" x14ac:dyDescent="0.2">
      <c r="A229" s="197"/>
      <c r="B229" s="197"/>
      <c r="C229" s="197"/>
      <c r="F229" s="199"/>
      <c r="I229" s="199"/>
    </row>
    <row r="230" spans="1:9" s="198" customFormat="1" x14ac:dyDescent="0.2">
      <c r="A230" s="197"/>
      <c r="B230" s="197"/>
      <c r="C230" s="197"/>
      <c r="F230" s="199"/>
      <c r="I230" s="199"/>
    </row>
    <row r="231" spans="1:9" s="198" customFormat="1" x14ac:dyDescent="0.2">
      <c r="A231" s="197"/>
      <c r="B231" s="197"/>
      <c r="C231" s="197"/>
      <c r="F231" s="199"/>
      <c r="I231" s="199"/>
    </row>
    <row r="232" spans="1:9" s="198" customFormat="1" x14ac:dyDescent="0.2">
      <c r="A232" s="197"/>
      <c r="B232" s="197"/>
      <c r="C232" s="197"/>
      <c r="F232" s="199"/>
      <c r="I232" s="199"/>
    </row>
    <row r="233" spans="1:9" s="198" customFormat="1" x14ac:dyDescent="0.2">
      <c r="A233" s="197"/>
      <c r="B233" s="197"/>
      <c r="C233" s="197"/>
      <c r="F233" s="199"/>
      <c r="I233" s="199"/>
    </row>
    <row r="234" spans="1:9" s="198" customFormat="1" x14ac:dyDescent="0.2">
      <c r="A234" s="197"/>
      <c r="B234" s="197"/>
      <c r="C234" s="197"/>
      <c r="F234" s="199"/>
      <c r="I234" s="199"/>
    </row>
    <row r="235" spans="1:9" s="198" customFormat="1" x14ac:dyDescent="0.2">
      <c r="A235" s="197"/>
      <c r="B235" s="197"/>
      <c r="C235" s="197"/>
      <c r="F235" s="199"/>
      <c r="I235" s="199"/>
    </row>
    <row r="236" spans="1:9" s="198" customFormat="1" x14ac:dyDescent="0.2">
      <c r="A236" s="197"/>
      <c r="B236" s="197"/>
      <c r="C236" s="197"/>
      <c r="F236" s="199"/>
      <c r="I236" s="199"/>
    </row>
    <row r="237" spans="1:9" s="198" customFormat="1" x14ac:dyDescent="0.2">
      <c r="A237" s="197"/>
      <c r="B237" s="197"/>
      <c r="C237" s="197"/>
      <c r="F237" s="199"/>
      <c r="I237" s="199"/>
    </row>
    <row r="238" spans="1:9" s="198" customFormat="1" x14ac:dyDescent="0.2">
      <c r="A238" s="197"/>
      <c r="B238" s="197"/>
      <c r="C238" s="197"/>
      <c r="F238" s="199"/>
      <c r="I238" s="199"/>
    </row>
    <row r="239" spans="1:9" s="198" customFormat="1" x14ac:dyDescent="0.2">
      <c r="A239" s="197"/>
      <c r="B239" s="197"/>
      <c r="C239" s="197"/>
      <c r="F239" s="199"/>
      <c r="I239" s="199"/>
    </row>
    <row r="240" spans="1:9" s="198" customFormat="1" x14ac:dyDescent="0.2">
      <c r="A240" s="197"/>
      <c r="B240" s="197"/>
      <c r="C240" s="197"/>
      <c r="F240" s="199"/>
      <c r="I240" s="199"/>
    </row>
    <row r="241" spans="1:9" s="198" customFormat="1" x14ac:dyDescent="0.2">
      <c r="A241" s="197"/>
      <c r="B241" s="197"/>
      <c r="C241" s="197"/>
      <c r="F241" s="199"/>
      <c r="I241" s="199"/>
    </row>
    <row r="242" spans="1:9" s="198" customFormat="1" x14ac:dyDescent="0.2">
      <c r="A242" s="197"/>
      <c r="B242" s="197"/>
      <c r="C242" s="197"/>
      <c r="F242" s="199"/>
      <c r="I242" s="199"/>
    </row>
    <row r="243" spans="1:9" s="198" customFormat="1" x14ac:dyDescent="0.2">
      <c r="A243" s="197"/>
      <c r="B243" s="197"/>
      <c r="C243" s="197"/>
      <c r="F243" s="199"/>
      <c r="I243" s="199"/>
    </row>
    <row r="244" spans="1:9" s="198" customFormat="1" x14ac:dyDescent="0.2">
      <c r="A244" s="197"/>
      <c r="B244" s="197"/>
      <c r="C244" s="197"/>
      <c r="F244" s="199"/>
      <c r="I244" s="199"/>
    </row>
    <row r="245" spans="1:9" s="198" customFormat="1" x14ac:dyDescent="0.2">
      <c r="A245" s="197"/>
      <c r="B245" s="197"/>
      <c r="C245" s="197"/>
      <c r="F245" s="199"/>
      <c r="I245" s="199"/>
    </row>
    <row r="246" spans="1:9" s="198" customFormat="1" x14ac:dyDescent="0.2">
      <c r="A246" s="197"/>
      <c r="B246" s="197"/>
      <c r="C246" s="197"/>
      <c r="F246" s="199"/>
      <c r="I246" s="199"/>
    </row>
    <row r="247" spans="1:9" s="198" customFormat="1" x14ac:dyDescent="0.2">
      <c r="A247" s="197"/>
      <c r="B247" s="197"/>
      <c r="C247" s="197"/>
      <c r="F247" s="199"/>
      <c r="I247" s="199"/>
    </row>
    <row r="248" spans="1:9" s="198" customFormat="1" x14ac:dyDescent="0.2">
      <c r="A248" s="197"/>
      <c r="B248" s="197"/>
      <c r="C248" s="197"/>
      <c r="F248" s="199"/>
      <c r="I248" s="199"/>
    </row>
    <row r="249" spans="1:9" s="198" customFormat="1" x14ac:dyDescent="0.2">
      <c r="A249" s="197"/>
      <c r="B249" s="197"/>
      <c r="C249" s="197"/>
      <c r="F249" s="199"/>
      <c r="I249" s="199"/>
    </row>
    <row r="250" spans="1:9" s="198" customFormat="1" x14ac:dyDescent="0.2">
      <c r="A250" s="197"/>
      <c r="B250" s="197"/>
      <c r="C250" s="197"/>
      <c r="F250" s="199"/>
      <c r="I250" s="199"/>
    </row>
    <row r="251" spans="1:9" s="198" customFormat="1" x14ac:dyDescent="0.2">
      <c r="A251" s="197"/>
      <c r="B251" s="197"/>
      <c r="C251" s="197"/>
      <c r="F251" s="199"/>
      <c r="I251" s="199"/>
    </row>
    <row r="252" spans="1:9" s="198" customFormat="1" x14ac:dyDescent="0.2">
      <c r="A252" s="197"/>
      <c r="B252" s="197"/>
      <c r="C252" s="197"/>
      <c r="F252" s="199"/>
      <c r="I252" s="199"/>
    </row>
    <row r="253" spans="1:9" s="198" customFormat="1" x14ac:dyDescent="0.2">
      <c r="A253" s="197"/>
      <c r="B253" s="197"/>
      <c r="C253" s="197"/>
      <c r="F253" s="199"/>
      <c r="I253" s="199"/>
    </row>
    <row r="254" spans="1:9" s="198" customFormat="1" x14ac:dyDescent="0.2">
      <c r="A254" s="197"/>
      <c r="B254" s="197"/>
      <c r="C254" s="197"/>
      <c r="F254" s="199"/>
      <c r="I254" s="199"/>
    </row>
  </sheetData>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1"/>
  <sheetViews>
    <sheetView workbookViewId="0">
      <pane xSplit="1" ySplit="3" topLeftCell="F4" activePane="bottomRight" state="frozen"/>
      <selection pane="topRight" activeCell="B1" sqref="B1"/>
      <selection pane="bottomLeft" activeCell="A4" sqref="A4"/>
      <selection pane="bottomRight" activeCell="O12" sqref="O12:P12"/>
    </sheetView>
  </sheetViews>
  <sheetFormatPr baseColWidth="10" defaultColWidth="10.83203125" defaultRowHeight="16" x14ac:dyDescent="0.2"/>
  <cols>
    <col min="1" max="1" width="57.5" style="4" customWidth="1"/>
    <col min="2" max="2" width="9.6640625" style="4" customWidth="1"/>
    <col min="3" max="3" width="10" style="4" customWidth="1"/>
    <col min="4" max="4" width="8.5" style="4" customWidth="1"/>
    <col min="5" max="5" width="8.1640625" style="4" customWidth="1"/>
    <col min="6" max="6" width="7.83203125" style="4" customWidth="1"/>
    <col min="7" max="7" width="8.1640625" style="4" customWidth="1"/>
    <col min="8" max="8" width="8.6640625" style="4" customWidth="1"/>
    <col min="9" max="9" width="8.33203125" style="4" customWidth="1"/>
    <col min="10" max="10" width="8.5" style="4" customWidth="1"/>
    <col min="11" max="11" width="8.1640625" style="212" customWidth="1"/>
    <col min="12" max="12" width="9" style="212" customWidth="1"/>
    <col min="13" max="13" width="9.1640625" style="212" customWidth="1"/>
    <col min="14" max="14" width="7.83203125" style="4" customWidth="1"/>
    <col min="15" max="18" width="9.6640625" style="4" customWidth="1"/>
    <col min="19" max="16384" width="10.83203125" style="4"/>
  </cols>
  <sheetData>
    <row r="1" spans="1:21" ht="28" customHeight="1" x14ac:dyDescent="0.2">
      <c r="A1" s="9" t="s">
        <v>110</v>
      </c>
      <c r="B1" s="47" t="s">
        <v>70</v>
      </c>
      <c r="C1" s="47" t="s">
        <v>71</v>
      </c>
      <c r="D1" s="47" t="s">
        <v>67</v>
      </c>
      <c r="E1" s="47" t="s">
        <v>72</v>
      </c>
      <c r="F1" s="47">
        <v>2013</v>
      </c>
      <c r="G1" s="47" t="s">
        <v>69</v>
      </c>
      <c r="H1" s="47" t="s">
        <v>68</v>
      </c>
      <c r="I1" s="47" t="s">
        <v>66</v>
      </c>
      <c r="J1" s="47" t="s">
        <v>157</v>
      </c>
      <c r="K1" s="47" t="s">
        <v>161</v>
      </c>
      <c r="L1" s="47" t="s">
        <v>166</v>
      </c>
      <c r="M1" s="47" t="s">
        <v>180</v>
      </c>
      <c r="N1" s="47">
        <v>2015</v>
      </c>
      <c r="O1" s="47" t="s">
        <v>196</v>
      </c>
      <c r="P1" s="47" t="s">
        <v>201</v>
      </c>
      <c r="Q1" s="47" t="s">
        <v>209</v>
      </c>
      <c r="R1" s="47" t="s">
        <v>223</v>
      </c>
      <c r="S1" s="47" t="s">
        <v>240</v>
      </c>
    </row>
    <row r="2" spans="1:21" x14ac:dyDescent="0.2">
      <c r="A2" s="48" t="s">
        <v>4</v>
      </c>
      <c r="B2" s="68"/>
      <c r="C2" s="68"/>
      <c r="D2" s="68"/>
      <c r="E2" s="68"/>
      <c r="F2" s="68"/>
      <c r="G2" s="68"/>
      <c r="H2" s="68"/>
      <c r="I2" s="68"/>
      <c r="J2" s="68"/>
      <c r="K2" s="46"/>
      <c r="L2" s="46"/>
      <c r="M2" s="46"/>
      <c r="N2" s="68"/>
      <c r="O2" s="68"/>
      <c r="P2" s="68"/>
      <c r="Q2" s="68"/>
      <c r="R2" s="68"/>
      <c r="S2" s="68"/>
    </row>
    <row r="3" spans="1:21" x14ac:dyDescent="0.2">
      <c r="A3" s="49" t="s">
        <v>46</v>
      </c>
      <c r="B3" s="68"/>
      <c r="C3" s="68"/>
      <c r="D3" s="68"/>
      <c r="E3" s="68"/>
      <c r="F3" s="68"/>
      <c r="G3" s="68"/>
      <c r="H3" s="68"/>
      <c r="I3" s="68"/>
      <c r="J3" s="68"/>
      <c r="K3" s="46"/>
      <c r="L3" s="46"/>
      <c r="M3" s="46"/>
      <c r="N3" s="68"/>
      <c r="O3" s="68"/>
      <c r="P3" s="68"/>
      <c r="Q3" s="68"/>
      <c r="R3" s="68"/>
      <c r="S3" s="68"/>
    </row>
    <row r="4" spans="1:21" x14ac:dyDescent="0.2">
      <c r="A4" s="55" t="s">
        <v>47</v>
      </c>
      <c r="B4" s="69">
        <v>6983</v>
      </c>
      <c r="C4" s="53">
        <v>6679</v>
      </c>
      <c r="D4" s="53">
        <v>6963</v>
      </c>
      <c r="E4" s="69">
        <v>6560</v>
      </c>
      <c r="F4" s="69">
        <v>27185</v>
      </c>
      <c r="G4" s="69">
        <v>6698</v>
      </c>
      <c r="H4" s="69">
        <v>7538</v>
      </c>
      <c r="I4" s="69">
        <v>6488</v>
      </c>
      <c r="J4" s="69">
        <v>6588</v>
      </c>
      <c r="K4" s="69">
        <v>6871</v>
      </c>
      <c r="L4" s="69">
        <v>7079</v>
      </c>
      <c r="M4" s="69">
        <v>6611</v>
      </c>
      <c r="N4" s="69">
        <v>26715</v>
      </c>
      <c r="O4" s="69">
        <v>6426</v>
      </c>
      <c r="P4" s="69">
        <v>6343</v>
      </c>
      <c r="Q4" s="69">
        <v>5905</v>
      </c>
      <c r="R4" s="69">
        <v>24301</v>
      </c>
      <c r="S4" s="69">
        <v>5851</v>
      </c>
    </row>
    <row r="5" spans="1:21" x14ac:dyDescent="0.2">
      <c r="A5" s="55" t="s">
        <v>48</v>
      </c>
      <c r="B5" s="69">
        <v>214</v>
      </c>
      <c r="C5" s="53">
        <v>190</v>
      </c>
      <c r="D5" s="53">
        <v>230</v>
      </c>
      <c r="E5" s="69">
        <v>116</v>
      </c>
      <c r="F5" s="69">
        <v>750</v>
      </c>
      <c r="G5" s="69">
        <v>1</v>
      </c>
      <c r="H5" s="69">
        <v>0</v>
      </c>
      <c r="I5" s="69">
        <v>0</v>
      </c>
      <c r="J5" s="69">
        <v>0</v>
      </c>
      <c r="K5" s="69">
        <v>0</v>
      </c>
      <c r="L5" s="69">
        <v>0</v>
      </c>
      <c r="M5" s="69">
        <v>3</v>
      </c>
      <c r="N5" s="69">
        <v>23</v>
      </c>
      <c r="O5" s="69">
        <v>37</v>
      </c>
      <c r="P5" s="69">
        <v>39</v>
      </c>
      <c r="Q5" s="69">
        <v>39</v>
      </c>
      <c r="R5" s="69">
        <v>162</v>
      </c>
      <c r="S5" s="69">
        <v>38</v>
      </c>
    </row>
    <row r="6" spans="1:21" x14ac:dyDescent="0.2">
      <c r="A6" s="55" t="s">
        <v>210</v>
      </c>
      <c r="B6" s="69">
        <v>0</v>
      </c>
      <c r="C6" s="69">
        <v>0</v>
      </c>
      <c r="D6" s="69">
        <v>0</v>
      </c>
      <c r="E6" s="69">
        <v>0</v>
      </c>
      <c r="F6" s="69">
        <v>0</v>
      </c>
      <c r="G6" s="69">
        <v>0</v>
      </c>
      <c r="H6" s="69">
        <v>0</v>
      </c>
      <c r="I6" s="69">
        <v>0</v>
      </c>
      <c r="J6" s="69">
        <v>0</v>
      </c>
      <c r="K6" s="69">
        <v>0</v>
      </c>
      <c r="L6" s="69">
        <v>0</v>
      </c>
      <c r="M6" s="69">
        <v>2793</v>
      </c>
      <c r="N6" s="181" t="s">
        <v>167</v>
      </c>
      <c r="O6" s="181" t="s">
        <v>167</v>
      </c>
      <c r="P6" s="181" t="s">
        <v>167</v>
      </c>
      <c r="Q6" s="69">
        <v>112</v>
      </c>
      <c r="R6" s="239" t="s">
        <v>167</v>
      </c>
      <c r="S6" s="181" t="s">
        <v>167</v>
      </c>
    </row>
    <row r="7" spans="1:21" x14ac:dyDescent="0.2">
      <c r="A7" s="55" t="s">
        <v>211</v>
      </c>
      <c r="B7" s="69">
        <v>0</v>
      </c>
      <c r="C7" s="69">
        <v>0</v>
      </c>
      <c r="D7" s="69">
        <v>0</v>
      </c>
      <c r="E7" s="69">
        <v>0</v>
      </c>
      <c r="F7" s="69">
        <v>0</v>
      </c>
      <c r="G7" s="69">
        <v>0</v>
      </c>
      <c r="H7" s="69">
        <v>0</v>
      </c>
      <c r="I7" s="69">
        <v>0</v>
      </c>
      <c r="J7" s="69">
        <v>0</v>
      </c>
      <c r="K7" s="69">
        <v>0</v>
      </c>
      <c r="L7" s="69">
        <v>0</v>
      </c>
      <c r="M7" s="181" t="s">
        <v>167</v>
      </c>
      <c r="N7" s="181" t="s">
        <v>167</v>
      </c>
      <c r="O7" s="181" t="s">
        <v>167</v>
      </c>
      <c r="P7" s="181" t="s">
        <v>167</v>
      </c>
      <c r="Q7" s="239" t="s">
        <v>167</v>
      </c>
      <c r="R7" s="239" t="s">
        <v>167</v>
      </c>
      <c r="S7" s="181" t="s">
        <v>167</v>
      </c>
    </row>
    <row r="8" spans="1:21" x14ac:dyDescent="0.2">
      <c r="A8" s="55" t="s">
        <v>49</v>
      </c>
      <c r="B8" s="69">
        <v>0</v>
      </c>
      <c r="C8" s="69">
        <v>0</v>
      </c>
      <c r="D8" s="69">
        <v>0</v>
      </c>
      <c r="E8" s="69">
        <v>0</v>
      </c>
      <c r="F8" s="69">
        <v>0</v>
      </c>
      <c r="G8" s="69">
        <v>0</v>
      </c>
      <c r="H8" s="69">
        <v>0</v>
      </c>
      <c r="I8" s="69">
        <v>0</v>
      </c>
      <c r="J8" s="69">
        <v>0</v>
      </c>
      <c r="K8" s="69">
        <v>0</v>
      </c>
      <c r="L8" s="69">
        <v>0</v>
      </c>
      <c r="M8" s="181" t="s">
        <v>167</v>
      </c>
      <c r="N8" s="181" t="s">
        <v>167</v>
      </c>
      <c r="O8" s="181">
        <v>12</v>
      </c>
      <c r="P8" s="181" t="s">
        <v>167</v>
      </c>
      <c r="Q8" s="239" t="s">
        <v>167</v>
      </c>
      <c r="R8" s="181">
        <v>12</v>
      </c>
      <c r="S8" s="181" t="s">
        <v>167</v>
      </c>
    </row>
    <row r="9" spans="1:21" x14ac:dyDescent="0.2">
      <c r="A9" s="55" t="s">
        <v>224</v>
      </c>
      <c r="B9" s="69">
        <v>0</v>
      </c>
      <c r="C9" s="69">
        <v>0</v>
      </c>
      <c r="D9" s="69">
        <v>0</v>
      </c>
      <c r="E9" s="69">
        <v>0</v>
      </c>
      <c r="F9" s="69">
        <v>0</v>
      </c>
      <c r="G9" s="69">
        <v>0</v>
      </c>
      <c r="H9" s="69">
        <v>0</v>
      </c>
      <c r="I9" s="69">
        <v>0</v>
      </c>
      <c r="J9" s="69">
        <v>0</v>
      </c>
      <c r="K9" s="69">
        <v>0</v>
      </c>
      <c r="L9" s="69">
        <v>0</v>
      </c>
      <c r="M9" s="181" t="s">
        <v>167</v>
      </c>
      <c r="N9" s="181">
        <v>12598</v>
      </c>
      <c r="O9" s="181">
        <v>6389</v>
      </c>
      <c r="P9" s="181" t="s">
        <v>167</v>
      </c>
      <c r="Q9" s="181">
        <v>0</v>
      </c>
      <c r="R9" s="181">
        <v>13366</v>
      </c>
      <c r="S9" s="181">
        <v>141</v>
      </c>
    </row>
    <row r="10" spans="1:21" x14ac:dyDescent="0.2">
      <c r="A10" s="55" t="s">
        <v>225</v>
      </c>
      <c r="B10" s="69">
        <v>0</v>
      </c>
      <c r="C10" s="69">
        <v>0</v>
      </c>
      <c r="D10" s="69">
        <v>0</v>
      </c>
      <c r="E10" s="69">
        <v>0</v>
      </c>
      <c r="F10" s="69">
        <v>0</v>
      </c>
      <c r="G10" s="69">
        <v>0</v>
      </c>
      <c r="H10" s="69">
        <v>0</v>
      </c>
      <c r="I10" s="69">
        <v>0</v>
      </c>
      <c r="J10" s="69">
        <v>0</v>
      </c>
      <c r="K10" s="69">
        <v>0</v>
      </c>
      <c r="L10" s="69">
        <v>0</v>
      </c>
      <c r="M10" s="181" t="s">
        <v>167</v>
      </c>
      <c r="N10" s="181">
        <v>1291</v>
      </c>
      <c r="O10" s="181">
        <v>571</v>
      </c>
      <c r="P10" s="181" t="s">
        <v>167</v>
      </c>
      <c r="Q10" s="248" t="s">
        <v>167</v>
      </c>
      <c r="R10" s="181">
        <v>2095</v>
      </c>
      <c r="S10" s="181">
        <v>446</v>
      </c>
    </row>
    <row r="11" spans="1:21" x14ac:dyDescent="0.2">
      <c r="A11" s="55" t="s">
        <v>226</v>
      </c>
      <c r="B11" s="69">
        <v>0</v>
      </c>
      <c r="C11" s="69">
        <v>0</v>
      </c>
      <c r="D11" s="69">
        <v>0</v>
      </c>
      <c r="E11" s="69">
        <v>0</v>
      </c>
      <c r="F11" s="69">
        <v>0</v>
      </c>
      <c r="G11" s="69">
        <v>0</v>
      </c>
      <c r="H11" s="69">
        <v>0</v>
      </c>
      <c r="I11" s="69">
        <v>0</v>
      </c>
      <c r="J11" s="69">
        <v>0</v>
      </c>
      <c r="K11" s="69">
        <v>0</v>
      </c>
      <c r="L11" s="69">
        <v>0</v>
      </c>
      <c r="M11" s="181" t="s">
        <v>167</v>
      </c>
      <c r="N11" s="181">
        <v>-6155</v>
      </c>
      <c r="O11" s="181">
        <v>-6083</v>
      </c>
      <c r="P11" s="181" t="s">
        <v>167</v>
      </c>
      <c r="Q11" s="248" t="s">
        <v>167</v>
      </c>
      <c r="R11" s="181">
        <v>-12752</v>
      </c>
      <c r="S11" s="181">
        <v>-41</v>
      </c>
      <c r="U11" s="203"/>
    </row>
    <row r="12" spans="1:21" x14ac:dyDescent="0.2">
      <c r="A12" s="55" t="s">
        <v>50</v>
      </c>
      <c r="B12" s="69">
        <v>-765</v>
      </c>
      <c r="C12" s="71">
        <v>-604</v>
      </c>
      <c r="D12" s="71">
        <v>-810</v>
      </c>
      <c r="E12" s="69">
        <v>-685</v>
      </c>
      <c r="F12" s="69">
        <v>-2864</v>
      </c>
      <c r="G12" s="69">
        <v>-664</v>
      </c>
      <c r="H12" s="69">
        <v>-824</v>
      </c>
      <c r="I12" s="69">
        <v>-616</v>
      </c>
      <c r="J12" s="69">
        <v>-663</v>
      </c>
      <c r="K12" s="69">
        <v>-810</v>
      </c>
      <c r="L12" s="69">
        <v>-929</v>
      </c>
      <c r="M12" s="69">
        <v>-1114</v>
      </c>
      <c r="N12" s="69">
        <v>-3178</v>
      </c>
      <c r="O12" s="69">
        <v>-628</v>
      </c>
      <c r="P12" s="69">
        <v>-975</v>
      </c>
      <c r="Q12" s="69">
        <v>-452</v>
      </c>
      <c r="R12" s="69">
        <v>-2240</v>
      </c>
      <c r="S12" s="69">
        <v>-480</v>
      </c>
      <c r="T12" s="203"/>
    </row>
    <row r="13" spans="1:21" x14ac:dyDescent="0.2">
      <c r="A13" s="55" t="s">
        <v>227</v>
      </c>
      <c r="B13" s="69">
        <v>0</v>
      </c>
      <c r="C13" s="69">
        <v>0</v>
      </c>
      <c r="D13" s="69">
        <v>0</v>
      </c>
      <c r="E13" s="69">
        <v>0</v>
      </c>
      <c r="F13" s="69">
        <v>0</v>
      </c>
      <c r="G13" s="69">
        <v>0</v>
      </c>
      <c r="H13" s="69">
        <v>0</v>
      </c>
      <c r="I13" s="69">
        <v>0</v>
      </c>
      <c r="J13" s="69">
        <v>0</v>
      </c>
      <c r="K13" s="69">
        <v>0</v>
      </c>
      <c r="L13" s="69">
        <v>0</v>
      </c>
      <c r="M13" s="181" t="s">
        <v>167</v>
      </c>
      <c r="N13" s="181" t="s">
        <v>167</v>
      </c>
      <c r="O13" s="181" t="s">
        <v>167</v>
      </c>
      <c r="P13" s="181" t="s">
        <v>167</v>
      </c>
      <c r="Q13" s="181" t="s">
        <v>167</v>
      </c>
      <c r="R13" s="69">
        <v>-13</v>
      </c>
      <c r="S13" s="181" t="s">
        <v>167</v>
      </c>
    </row>
    <row r="14" spans="1:21" x14ac:dyDescent="0.2">
      <c r="A14" s="58" t="s">
        <v>51</v>
      </c>
      <c r="B14" s="70">
        <v>6432</v>
      </c>
      <c r="C14" s="60">
        <v>6265</v>
      </c>
      <c r="D14" s="60">
        <v>6383</v>
      </c>
      <c r="E14" s="70">
        <v>5991</v>
      </c>
      <c r="F14" s="70">
        <v>25071</v>
      </c>
      <c r="G14" s="70">
        <f>(G4+G5+G8)+G12</f>
        <v>6035</v>
      </c>
      <c r="H14" s="70">
        <f>(H4+H5+H8)+H12</f>
        <v>6714</v>
      </c>
      <c r="I14" s="70">
        <v>5872</v>
      </c>
      <c r="J14" s="70">
        <v>5925</v>
      </c>
      <c r="K14" s="70">
        <v>6061</v>
      </c>
      <c r="L14" s="70">
        <f>L4+L12</f>
        <v>6150</v>
      </c>
      <c r="M14" s="70">
        <v>8171</v>
      </c>
      <c r="N14" s="70">
        <v>31294</v>
      </c>
      <c r="O14" s="70">
        <v>6724</v>
      </c>
      <c r="P14" s="70">
        <v>5407</v>
      </c>
      <c r="Q14" s="70">
        <v>5604</v>
      </c>
      <c r="R14" s="70">
        <v>24929</v>
      </c>
      <c r="S14" s="70">
        <v>5955</v>
      </c>
      <c r="T14" s="203"/>
    </row>
    <row r="15" spans="1:21" x14ac:dyDescent="0.2">
      <c r="A15" s="55" t="s">
        <v>52</v>
      </c>
      <c r="B15" s="69">
        <v>0</v>
      </c>
      <c r="C15" s="69">
        <v>0</v>
      </c>
      <c r="D15" s="69">
        <v>0</v>
      </c>
      <c r="E15" s="69">
        <v>0</v>
      </c>
      <c r="F15" s="69">
        <v>0</v>
      </c>
      <c r="G15" s="69">
        <v>0</v>
      </c>
      <c r="H15" s="69">
        <v>0</v>
      </c>
      <c r="I15" s="69">
        <v>0</v>
      </c>
      <c r="J15" s="69">
        <v>0</v>
      </c>
      <c r="K15" s="181" t="s">
        <v>167</v>
      </c>
      <c r="L15" s="181" t="s">
        <v>167</v>
      </c>
      <c r="M15" s="181" t="s">
        <v>167</v>
      </c>
      <c r="N15" s="181" t="s">
        <v>167</v>
      </c>
      <c r="O15" s="69">
        <v>-13</v>
      </c>
      <c r="P15" s="69">
        <v>13</v>
      </c>
      <c r="Q15" s="181" t="s">
        <v>167</v>
      </c>
      <c r="R15" s="181" t="s">
        <v>167</v>
      </c>
      <c r="S15" s="181" t="s">
        <v>167</v>
      </c>
    </row>
    <row r="16" spans="1:21" x14ac:dyDescent="0.2">
      <c r="A16" s="55" t="s">
        <v>53</v>
      </c>
      <c r="B16" s="69">
        <v>-2980</v>
      </c>
      <c r="C16" s="69">
        <v>-2937</v>
      </c>
      <c r="D16" s="71">
        <v>-3242</v>
      </c>
      <c r="E16" s="69">
        <v>-2784</v>
      </c>
      <c r="F16" s="69">
        <v>-11943</v>
      </c>
      <c r="G16" s="69">
        <v>-3097</v>
      </c>
      <c r="H16" s="69">
        <v>-3270</v>
      </c>
      <c r="I16" s="69">
        <v>-3155</v>
      </c>
      <c r="J16" s="69">
        <v>-3389</v>
      </c>
      <c r="K16" s="69">
        <v>-3150</v>
      </c>
      <c r="L16" s="69">
        <v>-3376</v>
      </c>
      <c r="M16" s="69">
        <v>-3650</v>
      </c>
      <c r="N16" s="69">
        <v>-13622</v>
      </c>
      <c r="O16" s="69">
        <v>-3397</v>
      </c>
      <c r="P16" s="69">
        <v>-2340</v>
      </c>
      <c r="Q16" s="69">
        <v>-2690</v>
      </c>
      <c r="R16" s="69">
        <v>-12020</v>
      </c>
      <c r="S16" s="69">
        <v>-2697</v>
      </c>
      <c r="T16" s="203"/>
    </row>
    <row r="17" spans="1:20" x14ac:dyDescent="0.2">
      <c r="A17" s="58" t="s">
        <v>54</v>
      </c>
      <c r="B17" s="70">
        <v>3452</v>
      </c>
      <c r="C17" s="60">
        <v>3328</v>
      </c>
      <c r="D17" s="60">
        <v>3141</v>
      </c>
      <c r="E17" s="70">
        <v>3207</v>
      </c>
      <c r="F17" s="70">
        <v>13128</v>
      </c>
      <c r="G17" s="70">
        <f>G14+G15+G16</f>
        <v>2938</v>
      </c>
      <c r="H17" s="70">
        <v>3444</v>
      </c>
      <c r="I17" s="70">
        <v>2717</v>
      </c>
      <c r="J17" s="70">
        <v>2536</v>
      </c>
      <c r="K17" s="70">
        <v>2911</v>
      </c>
      <c r="L17" s="70">
        <f>L14+L16</f>
        <v>2774</v>
      </c>
      <c r="M17" s="70">
        <v>4521</v>
      </c>
      <c r="N17" s="70">
        <v>17672</v>
      </c>
      <c r="O17" s="70">
        <v>3314</v>
      </c>
      <c r="P17" s="70">
        <v>3080</v>
      </c>
      <c r="Q17" s="70">
        <v>2914</v>
      </c>
      <c r="R17" s="70">
        <v>12909</v>
      </c>
      <c r="S17" s="70">
        <v>3258</v>
      </c>
    </row>
    <row r="18" spans="1:20" x14ac:dyDescent="0.2">
      <c r="A18" s="55" t="s">
        <v>55</v>
      </c>
      <c r="B18" s="69">
        <v>117</v>
      </c>
      <c r="C18" s="53">
        <v>166</v>
      </c>
      <c r="D18" s="53">
        <v>185</v>
      </c>
      <c r="E18" s="69">
        <v>114</v>
      </c>
      <c r="F18" s="69">
        <v>582</v>
      </c>
      <c r="G18" s="69">
        <v>174</v>
      </c>
      <c r="H18" s="69">
        <v>352</v>
      </c>
      <c r="I18" s="69">
        <v>287</v>
      </c>
      <c r="J18" s="69">
        <v>708</v>
      </c>
      <c r="K18" s="69">
        <v>426</v>
      </c>
      <c r="L18" s="69">
        <v>643</v>
      </c>
      <c r="M18" s="69">
        <v>733</v>
      </c>
      <c r="N18" s="69">
        <v>1321</v>
      </c>
      <c r="O18" s="69">
        <v>127</v>
      </c>
      <c r="P18" s="69">
        <v>731</v>
      </c>
      <c r="Q18" s="69">
        <v>704</v>
      </c>
      <c r="R18" s="69">
        <v>829</v>
      </c>
      <c r="S18" s="69">
        <v>225</v>
      </c>
      <c r="T18" s="203"/>
    </row>
    <row r="19" spans="1:20" x14ac:dyDescent="0.2">
      <c r="A19" s="55" t="s">
        <v>56</v>
      </c>
      <c r="B19" s="69">
        <v>-9</v>
      </c>
      <c r="C19" s="71">
        <v>-10</v>
      </c>
      <c r="D19" s="71">
        <v>-4</v>
      </c>
      <c r="E19" s="69">
        <v>-99</v>
      </c>
      <c r="F19" s="69">
        <v>-122</v>
      </c>
      <c r="G19" s="69">
        <v>-12</v>
      </c>
      <c r="H19" s="69">
        <v>-271</v>
      </c>
      <c r="I19" s="69">
        <v>-6</v>
      </c>
      <c r="J19" s="69">
        <v>-15</v>
      </c>
      <c r="K19" s="69">
        <v>-36</v>
      </c>
      <c r="L19" s="69">
        <v>-107</v>
      </c>
      <c r="M19" s="69">
        <v>-6</v>
      </c>
      <c r="N19" s="69">
        <v>-292</v>
      </c>
      <c r="O19" s="69">
        <v>-252</v>
      </c>
      <c r="P19" s="69">
        <v>-308</v>
      </c>
      <c r="Q19" s="69">
        <v>-539</v>
      </c>
      <c r="R19" s="69">
        <v>-1040</v>
      </c>
      <c r="S19" s="69">
        <v>-480</v>
      </c>
    </row>
    <row r="20" spans="1:20" x14ac:dyDescent="0.2">
      <c r="A20" s="58" t="s">
        <v>57</v>
      </c>
      <c r="B20" s="70">
        <v>3560</v>
      </c>
      <c r="C20" s="60">
        <v>3484</v>
      </c>
      <c r="D20" s="60">
        <v>3322</v>
      </c>
      <c r="E20" s="70">
        <v>3222</v>
      </c>
      <c r="F20" s="70">
        <v>13588</v>
      </c>
      <c r="G20" s="70">
        <f>G17+G18+G19</f>
        <v>3100</v>
      </c>
      <c r="H20" s="70">
        <v>3525</v>
      </c>
      <c r="I20" s="70">
        <v>2998</v>
      </c>
      <c r="J20" s="70">
        <v>3229</v>
      </c>
      <c r="K20" s="70">
        <v>3301</v>
      </c>
      <c r="L20" s="70">
        <f>L17+L18+L19</f>
        <v>3310</v>
      </c>
      <c r="M20" s="70">
        <v>5248</v>
      </c>
      <c r="N20" s="70">
        <v>18701</v>
      </c>
      <c r="O20" s="70">
        <v>3189</v>
      </c>
      <c r="P20" s="70">
        <v>3503</v>
      </c>
      <c r="Q20" s="70">
        <v>3079</v>
      </c>
      <c r="R20" s="70">
        <v>12697</v>
      </c>
      <c r="S20" s="70">
        <v>3003</v>
      </c>
    </row>
    <row r="21" spans="1:20" x14ac:dyDescent="0.2">
      <c r="A21" s="55" t="s">
        <v>58</v>
      </c>
      <c r="B21" s="69">
        <v>967</v>
      </c>
      <c r="C21" s="53">
        <v>919</v>
      </c>
      <c r="D21" s="53">
        <v>960</v>
      </c>
      <c r="E21" s="69">
        <v>960</v>
      </c>
      <c r="F21" s="69">
        <v>3806</v>
      </c>
      <c r="G21" s="69">
        <v>985</v>
      </c>
      <c r="H21" s="69">
        <v>948</v>
      </c>
      <c r="I21" s="69">
        <v>936</v>
      </c>
      <c r="J21" s="69">
        <v>3831</v>
      </c>
      <c r="K21" s="69">
        <v>998</v>
      </c>
      <c r="L21" s="69">
        <v>1007</v>
      </c>
      <c r="M21" s="69">
        <v>1019</v>
      </c>
      <c r="N21" s="69">
        <v>4204</v>
      </c>
      <c r="O21" s="69">
        <v>989</v>
      </c>
      <c r="P21" s="69">
        <v>1399</v>
      </c>
      <c r="Q21" s="69">
        <v>1582</v>
      </c>
      <c r="R21" s="69">
        <v>6057</v>
      </c>
      <c r="S21" s="69">
        <v>1486</v>
      </c>
    </row>
    <row r="22" spans="1:20" x14ac:dyDescent="0.2">
      <c r="A22" s="55" t="s">
        <v>59</v>
      </c>
      <c r="B22" s="69">
        <v>-2023</v>
      </c>
      <c r="C22" s="71">
        <v>-1853</v>
      </c>
      <c r="D22" s="71">
        <v>-2182</v>
      </c>
      <c r="E22" s="69">
        <v>-1581</v>
      </c>
      <c r="F22" s="69">
        <v>-7639</v>
      </c>
      <c r="G22" s="69">
        <v>-1578</v>
      </c>
      <c r="H22" s="69">
        <v>-1733</v>
      </c>
      <c r="I22" s="69">
        <v>-1838</v>
      </c>
      <c r="J22" s="69">
        <v>-1697</v>
      </c>
      <c r="K22" s="69">
        <v>-1670</v>
      </c>
      <c r="L22" s="69">
        <v>-1615</v>
      </c>
      <c r="M22" s="69">
        <v>-3436</v>
      </c>
      <c r="N22" s="69">
        <v>-10565</v>
      </c>
      <c r="O22" s="69">
        <v>-1579</v>
      </c>
      <c r="P22" s="69">
        <v>-2392</v>
      </c>
      <c r="Q22" s="69">
        <v>-2032</v>
      </c>
      <c r="R22" s="69">
        <v>-7727</v>
      </c>
      <c r="S22" s="69">
        <v>-1803</v>
      </c>
    </row>
    <row r="23" spans="1:20" x14ac:dyDescent="0.2">
      <c r="A23" s="58" t="s">
        <v>60</v>
      </c>
      <c r="B23" s="70">
        <v>2504</v>
      </c>
      <c r="C23" s="60">
        <v>2550</v>
      </c>
      <c r="D23" s="60">
        <v>2100</v>
      </c>
      <c r="E23" s="70">
        <v>2602</v>
      </c>
      <c r="F23" s="70">
        <v>9756</v>
      </c>
      <c r="G23" s="70">
        <v>2507</v>
      </c>
      <c r="H23" s="70">
        <v>2740</v>
      </c>
      <c r="I23" s="70">
        <v>2096</v>
      </c>
      <c r="J23" s="70">
        <v>5363</v>
      </c>
      <c r="K23" s="70">
        <v>2629</v>
      </c>
      <c r="L23" s="70">
        <f>L20+L21+L22</f>
        <v>2702</v>
      </c>
      <c r="M23" s="70">
        <v>2831</v>
      </c>
      <c r="N23" s="70">
        <v>12340</v>
      </c>
      <c r="O23" s="70">
        <v>2599</v>
      </c>
      <c r="P23" s="70">
        <v>2510</v>
      </c>
      <c r="Q23" s="70">
        <v>2629</v>
      </c>
      <c r="R23" s="70">
        <v>11028</v>
      </c>
      <c r="S23" s="70">
        <v>2686</v>
      </c>
      <c r="T23" s="203"/>
    </row>
    <row r="24" spans="1:20" x14ac:dyDescent="0.2">
      <c r="A24" s="55" t="s">
        <v>61</v>
      </c>
      <c r="B24" s="69">
        <v>-410</v>
      </c>
      <c r="C24" s="69">
        <v>-413</v>
      </c>
      <c r="D24" s="69">
        <v>-200</v>
      </c>
      <c r="E24" s="69">
        <v>-503</v>
      </c>
      <c r="F24" s="69">
        <v>-1526</v>
      </c>
      <c r="G24" s="69">
        <v>-488</v>
      </c>
      <c r="H24" s="69">
        <v>-512</v>
      </c>
      <c r="I24" s="69">
        <v>-72</v>
      </c>
      <c r="J24" s="69">
        <v>-1675</v>
      </c>
      <c r="K24" s="69">
        <v>-521</v>
      </c>
      <c r="L24" s="69">
        <v>-512</v>
      </c>
      <c r="M24" s="69">
        <v>-583</v>
      </c>
      <c r="N24" s="69">
        <v>-2439</v>
      </c>
      <c r="O24" s="69">
        <v>-502</v>
      </c>
      <c r="P24" s="69">
        <v>-481</v>
      </c>
      <c r="Q24" s="69">
        <v>-554</v>
      </c>
      <c r="R24" s="69">
        <v>-2937</v>
      </c>
      <c r="S24" s="69">
        <v>-666</v>
      </c>
      <c r="T24" s="203"/>
    </row>
    <row r="25" spans="1:20" x14ac:dyDescent="0.2">
      <c r="A25" s="58" t="s">
        <v>62</v>
      </c>
      <c r="B25" s="70">
        <v>2094</v>
      </c>
      <c r="C25" s="60">
        <v>2137</v>
      </c>
      <c r="D25" s="60">
        <v>1900</v>
      </c>
      <c r="E25" s="70">
        <v>2099</v>
      </c>
      <c r="F25" s="70">
        <v>8230</v>
      </c>
      <c r="G25" s="195">
        <f>G23-G24</f>
        <v>2995</v>
      </c>
      <c r="H25" s="70">
        <v>2228</v>
      </c>
      <c r="I25" s="70">
        <v>2168</v>
      </c>
      <c r="J25" s="70">
        <v>3688</v>
      </c>
      <c r="K25" s="70">
        <v>2108</v>
      </c>
      <c r="L25" s="70">
        <f>L23-L24</f>
        <v>3214</v>
      </c>
      <c r="M25" s="70">
        <v>2248</v>
      </c>
      <c r="N25" s="70">
        <v>9901</v>
      </c>
      <c r="O25" s="70">
        <v>2097</v>
      </c>
      <c r="P25" s="70">
        <v>2029</v>
      </c>
      <c r="Q25" s="70">
        <v>2075</v>
      </c>
      <c r="R25" s="70">
        <v>8091</v>
      </c>
      <c r="S25" s="70">
        <v>2020</v>
      </c>
    </row>
    <row r="26" spans="1:20" x14ac:dyDescent="0.2">
      <c r="A26" s="55" t="s">
        <v>63</v>
      </c>
      <c r="B26" s="69">
        <v>0</v>
      </c>
      <c r="C26" s="52" t="s">
        <v>167</v>
      </c>
      <c r="D26" s="52" t="s">
        <v>167</v>
      </c>
      <c r="E26" s="69">
        <v>0</v>
      </c>
      <c r="F26" s="181" t="s">
        <v>167</v>
      </c>
      <c r="G26" s="69">
        <v>0</v>
      </c>
      <c r="H26" s="69">
        <v>0</v>
      </c>
      <c r="I26" s="69">
        <v>0</v>
      </c>
      <c r="J26" s="69">
        <v>0</v>
      </c>
      <c r="K26" s="69">
        <v>0</v>
      </c>
      <c r="L26" s="69">
        <v>0</v>
      </c>
      <c r="M26" s="181" t="s">
        <v>167</v>
      </c>
      <c r="N26" s="181" t="s">
        <v>167</v>
      </c>
      <c r="O26" s="181" t="s">
        <v>167</v>
      </c>
      <c r="P26" s="181" t="s">
        <v>167</v>
      </c>
      <c r="Q26" s="181" t="s">
        <v>167</v>
      </c>
      <c r="R26" s="181" t="s">
        <v>167</v>
      </c>
      <c r="S26" s="181" t="s">
        <v>167</v>
      </c>
    </row>
    <row r="27" spans="1:20" x14ac:dyDescent="0.2">
      <c r="A27" s="55" t="s">
        <v>64</v>
      </c>
      <c r="B27" s="69">
        <v>0</v>
      </c>
      <c r="C27" s="52" t="s">
        <v>167</v>
      </c>
      <c r="D27" s="52" t="s">
        <v>167</v>
      </c>
      <c r="E27" s="69">
        <v>0</v>
      </c>
      <c r="F27" s="181" t="s">
        <v>167</v>
      </c>
      <c r="G27" s="69">
        <v>0</v>
      </c>
      <c r="H27" s="69">
        <v>0</v>
      </c>
      <c r="I27" s="69">
        <v>0</v>
      </c>
      <c r="J27" s="69">
        <v>0</v>
      </c>
      <c r="K27" s="69">
        <v>0</v>
      </c>
      <c r="L27" s="69">
        <v>0</v>
      </c>
      <c r="M27" s="181" t="s">
        <v>167</v>
      </c>
      <c r="N27" s="181" t="s">
        <v>167</v>
      </c>
      <c r="O27" s="181" t="s">
        <v>167</v>
      </c>
      <c r="P27" s="181" t="s">
        <v>167</v>
      </c>
      <c r="Q27" s="181" t="s">
        <v>167</v>
      </c>
      <c r="R27" s="181" t="s">
        <v>167</v>
      </c>
      <c r="S27" s="181" t="s">
        <v>167</v>
      </c>
    </row>
    <row r="28" spans="1:20" x14ac:dyDescent="0.2">
      <c r="A28" s="58" t="s">
        <v>65</v>
      </c>
      <c r="B28" s="70">
        <v>2094</v>
      </c>
      <c r="C28" s="60">
        <v>2137</v>
      </c>
      <c r="D28" s="60">
        <v>1900</v>
      </c>
      <c r="E28" s="70">
        <v>2099</v>
      </c>
      <c r="F28" s="70">
        <v>8230</v>
      </c>
      <c r="G28" s="70">
        <v>2019</v>
      </c>
      <c r="H28" s="70">
        <v>2228</v>
      </c>
      <c r="I28" s="70">
        <v>2168</v>
      </c>
      <c r="J28" s="209">
        <v>3688</v>
      </c>
      <c r="K28" s="209">
        <v>2108</v>
      </c>
      <c r="L28" s="209">
        <v>2190</v>
      </c>
      <c r="M28" s="209">
        <v>2248</v>
      </c>
      <c r="N28" s="209">
        <v>9901</v>
      </c>
      <c r="O28" s="209">
        <v>2097</v>
      </c>
      <c r="P28" s="209">
        <v>2029</v>
      </c>
      <c r="Q28" s="209">
        <v>2075</v>
      </c>
      <c r="R28" s="209">
        <v>8091</v>
      </c>
      <c r="S28" s="209">
        <v>2020</v>
      </c>
    </row>
    <row r="29" spans="1:20" x14ac:dyDescent="0.2">
      <c r="A29" s="41"/>
      <c r="K29" s="213"/>
      <c r="L29" s="214"/>
      <c r="M29" s="214"/>
    </row>
    <row r="30" spans="1:20" x14ac:dyDescent="0.2">
      <c r="A30" s="45"/>
      <c r="K30" s="210"/>
      <c r="L30" s="211"/>
      <c r="M30" s="211"/>
    </row>
    <row r="31" spans="1:20" x14ac:dyDescent="0.2">
      <c r="A31" s="3" t="s">
        <v>195</v>
      </c>
      <c r="H31" s="203"/>
      <c r="J31" s="203"/>
      <c r="K31" s="210"/>
      <c r="L31" s="211"/>
      <c r="M31" s="211"/>
    </row>
    <row r="32" spans="1:20" x14ac:dyDescent="0.2">
      <c r="A32" s="45"/>
      <c r="K32" s="210"/>
      <c r="L32" s="211"/>
      <c r="M32" s="211"/>
    </row>
    <row r="33" spans="1:13" x14ac:dyDescent="0.2">
      <c r="A33" s="45"/>
      <c r="K33" s="210"/>
      <c r="L33" s="211"/>
      <c r="M33" s="211"/>
    </row>
    <row r="34" spans="1:13" x14ac:dyDescent="0.2">
      <c r="A34" s="45"/>
      <c r="K34" s="210"/>
      <c r="L34" s="211"/>
      <c r="M34" s="211"/>
    </row>
    <row r="35" spans="1:13" x14ac:dyDescent="0.2">
      <c r="A35" s="45"/>
      <c r="K35" s="210"/>
      <c r="L35" s="211"/>
      <c r="M35" s="211"/>
    </row>
    <row r="36" spans="1:13" x14ac:dyDescent="0.2">
      <c r="A36" s="45"/>
      <c r="K36" s="210"/>
      <c r="L36" s="211"/>
      <c r="M36" s="211"/>
    </row>
    <row r="37" spans="1:13" x14ac:dyDescent="0.2">
      <c r="A37" s="41"/>
      <c r="K37" s="210"/>
      <c r="L37" s="211"/>
      <c r="M37" s="211"/>
    </row>
    <row r="38" spans="1:13" x14ac:dyDescent="0.2">
      <c r="A38" s="45"/>
      <c r="K38" s="210"/>
      <c r="L38" s="211"/>
      <c r="M38" s="211"/>
    </row>
    <row r="39" spans="1:13" x14ac:dyDescent="0.2">
      <c r="A39" s="45"/>
      <c r="K39" s="210"/>
      <c r="L39" s="211"/>
      <c r="M39" s="211"/>
    </row>
    <row r="40" spans="1:13" x14ac:dyDescent="0.2">
      <c r="A40" s="45"/>
      <c r="K40" s="210"/>
      <c r="L40" s="211"/>
      <c r="M40" s="211"/>
    </row>
    <row r="41" spans="1:13" x14ac:dyDescent="0.2">
      <c r="A41" s="45"/>
      <c r="K41" s="210"/>
      <c r="L41" s="211"/>
      <c r="M41" s="211"/>
    </row>
    <row r="42" spans="1:13" x14ac:dyDescent="0.2">
      <c r="A42" s="45"/>
      <c r="K42" s="210"/>
      <c r="L42" s="211"/>
      <c r="M42" s="211"/>
    </row>
    <row r="43" spans="1:13" x14ac:dyDescent="0.2">
      <c r="A43" s="41"/>
      <c r="K43" s="210"/>
      <c r="L43" s="211"/>
      <c r="M43" s="211"/>
    </row>
    <row r="44" spans="1:13" x14ac:dyDescent="0.2">
      <c r="A44" s="41"/>
      <c r="K44" s="210"/>
      <c r="L44" s="211"/>
      <c r="M44" s="211"/>
    </row>
    <row r="45" spans="1:13" x14ac:dyDescent="0.2">
      <c r="A45" s="45"/>
      <c r="K45" s="210"/>
      <c r="L45" s="211"/>
      <c r="M45" s="211"/>
    </row>
    <row r="46" spans="1:13" x14ac:dyDescent="0.2">
      <c r="A46" s="45"/>
      <c r="K46" s="210"/>
      <c r="L46" s="211"/>
      <c r="M46" s="211"/>
    </row>
    <row r="47" spans="1:13" x14ac:dyDescent="0.2">
      <c r="A47" s="41"/>
      <c r="K47" s="210"/>
      <c r="L47" s="211"/>
      <c r="M47" s="211"/>
    </row>
    <row r="48" spans="1:13" x14ac:dyDescent="0.2">
      <c r="A48" s="41"/>
      <c r="K48" s="210"/>
      <c r="L48" s="211"/>
      <c r="M48" s="211"/>
    </row>
    <row r="49" spans="1:13" x14ac:dyDescent="0.2">
      <c r="A49" s="41"/>
      <c r="K49" s="210"/>
      <c r="L49" s="211"/>
      <c r="M49" s="211"/>
    </row>
    <row r="50" spans="1:13" x14ac:dyDescent="0.2">
      <c r="A50" s="41"/>
      <c r="K50" s="210"/>
      <c r="L50" s="211"/>
      <c r="M50" s="211"/>
    </row>
    <row r="51" spans="1:13" x14ac:dyDescent="0.2">
      <c r="K51" s="210"/>
      <c r="L51" s="211"/>
      <c r="M51" s="211"/>
    </row>
    <row r="52" spans="1:13" x14ac:dyDescent="0.2">
      <c r="K52" s="210"/>
      <c r="L52" s="211"/>
      <c r="M52" s="211"/>
    </row>
    <row r="53" spans="1:13" x14ac:dyDescent="0.2">
      <c r="K53" s="210"/>
      <c r="L53" s="211"/>
      <c r="M53" s="211"/>
    </row>
    <row r="54" spans="1:13" x14ac:dyDescent="0.2">
      <c r="K54" s="210"/>
      <c r="L54" s="211"/>
      <c r="M54" s="211"/>
    </row>
    <row r="55" spans="1:13" x14ac:dyDescent="0.2">
      <c r="K55" s="210"/>
      <c r="L55" s="211"/>
      <c r="M55" s="211"/>
    </row>
    <row r="56" spans="1:13" x14ac:dyDescent="0.2">
      <c r="K56" s="210"/>
      <c r="L56" s="211"/>
      <c r="M56" s="211"/>
    </row>
    <row r="57" spans="1:13" x14ac:dyDescent="0.2">
      <c r="K57" s="210"/>
      <c r="L57" s="211"/>
      <c r="M57" s="211"/>
    </row>
    <row r="58" spans="1:13" x14ac:dyDescent="0.2">
      <c r="K58" s="210"/>
      <c r="L58" s="211"/>
      <c r="M58" s="211"/>
    </row>
    <row r="59" spans="1:13" x14ac:dyDescent="0.2">
      <c r="K59" s="210"/>
      <c r="L59" s="211"/>
      <c r="M59" s="211"/>
    </row>
    <row r="60" spans="1:13" x14ac:dyDescent="0.2">
      <c r="K60" s="210"/>
      <c r="L60" s="211"/>
      <c r="M60" s="211"/>
    </row>
    <row r="61" spans="1:13" x14ac:dyDescent="0.2">
      <c r="K61" s="210"/>
      <c r="L61" s="211"/>
      <c r="M61" s="211"/>
    </row>
    <row r="62" spans="1:13" x14ac:dyDescent="0.2">
      <c r="K62" s="210"/>
      <c r="L62" s="211"/>
      <c r="M62" s="211"/>
    </row>
    <row r="63" spans="1:13" x14ac:dyDescent="0.2">
      <c r="K63" s="210"/>
      <c r="L63" s="211"/>
      <c r="M63" s="211"/>
    </row>
    <row r="64" spans="1:13" x14ac:dyDescent="0.2">
      <c r="K64" s="210"/>
      <c r="L64" s="211"/>
      <c r="M64" s="211"/>
    </row>
    <row r="65" spans="11:13" x14ac:dyDescent="0.2">
      <c r="K65" s="210"/>
      <c r="L65" s="211"/>
      <c r="M65" s="211"/>
    </row>
    <row r="66" spans="11:13" x14ac:dyDescent="0.2">
      <c r="K66" s="210"/>
      <c r="L66" s="211"/>
      <c r="M66" s="211"/>
    </row>
    <row r="67" spans="11:13" x14ac:dyDescent="0.2">
      <c r="K67" s="210"/>
      <c r="L67" s="211"/>
      <c r="M67" s="211"/>
    </row>
    <row r="68" spans="11:13" x14ac:dyDescent="0.2">
      <c r="K68" s="210"/>
      <c r="L68" s="211"/>
      <c r="M68" s="211"/>
    </row>
    <row r="69" spans="11:13" x14ac:dyDescent="0.2">
      <c r="K69" s="210"/>
      <c r="L69" s="211"/>
      <c r="M69" s="211"/>
    </row>
    <row r="70" spans="11:13" x14ac:dyDescent="0.2">
      <c r="K70" s="210"/>
      <c r="L70" s="211"/>
      <c r="M70" s="211"/>
    </row>
    <row r="71" spans="11:13" x14ac:dyDescent="0.2">
      <c r="K71" s="210"/>
      <c r="L71" s="211"/>
      <c r="M71" s="211"/>
    </row>
    <row r="72" spans="11:13" x14ac:dyDescent="0.2">
      <c r="K72" s="210"/>
      <c r="L72" s="211"/>
      <c r="M72" s="211"/>
    </row>
    <row r="73" spans="11:13" x14ac:dyDescent="0.2">
      <c r="K73" s="210"/>
      <c r="L73" s="211"/>
      <c r="M73" s="211"/>
    </row>
    <row r="74" spans="11:13" x14ac:dyDescent="0.2">
      <c r="K74" s="210"/>
      <c r="L74" s="211"/>
      <c r="M74" s="211"/>
    </row>
    <row r="75" spans="11:13" x14ac:dyDescent="0.2">
      <c r="K75" s="210"/>
      <c r="L75" s="211"/>
      <c r="M75" s="211"/>
    </row>
    <row r="76" spans="11:13" x14ac:dyDescent="0.2">
      <c r="K76" s="210"/>
      <c r="L76" s="211"/>
      <c r="M76" s="211"/>
    </row>
    <row r="77" spans="11:13" x14ac:dyDescent="0.2">
      <c r="K77" s="210"/>
      <c r="L77" s="211"/>
      <c r="M77" s="211"/>
    </row>
    <row r="78" spans="11:13" x14ac:dyDescent="0.2">
      <c r="K78" s="210"/>
      <c r="L78" s="211"/>
      <c r="M78" s="211"/>
    </row>
    <row r="79" spans="11:13" x14ac:dyDescent="0.2">
      <c r="K79" s="210"/>
      <c r="L79" s="211"/>
      <c r="M79" s="211"/>
    </row>
    <row r="80" spans="11:13" x14ac:dyDescent="0.2">
      <c r="K80" s="210"/>
      <c r="L80" s="211"/>
      <c r="M80" s="211"/>
    </row>
    <row r="81" spans="11:13" x14ac:dyDescent="0.2">
      <c r="K81" s="210"/>
      <c r="L81" s="211"/>
      <c r="M81" s="211"/>
    </row>
    <row r="82" spans="11:13" x14ac:dyDescent="0.2">
      <c r="K82" s="210"/>
      <c r="L82" s="211"/>
      <c r="M82" s="211"/>
    </row>
    <row r="83" spans="11:13" x14ac:dyDescent="0.2">
      <c r="K83" s="210"/>
      <c r="L83" s="211"/>
      <c r="M83" s="211"/>
    </row>
    <row r="84" spans="11:13" x14ac:dyDescent="0.2">
      <c r="K84" s="210"/>
      <c r="L84" s="211"/>
      <c r="M84" s="211"/>
    </row>
    <row r="85" spans="11:13" x14ac:dyDescent="0.2">
      <c r="K85" s="210"/>
      <c r="L85" s="211"/>
      <c r="M85" s="211"/>
    </row>
    <row r="86" spans="11:13" x14ac:dyDescent="0.2">
      <c r="K86" s="210"/>
      <c r="L86" s="211"/>
      <c r="M86" s="211"/>
    </row>
    <row r="87" spans="11:13" x14ac:dyDescent="0.2">
      <c r="K87" s="210"/>
      <c r="L87" s="211"/>
      <c r="M87" s="211"/>
    </row>
    <row r="88" spans="11:13" x14ac:dyDescent="0.2">
      <c r="K88" s="210"/>
      <c r="L88" s="211"/>
      <c r="M88" s="211"/>
    </row>
    <row r="89" spans="11:13" x14ac:dyDescent="0.2">
      <c r="K89" s="210"/>
      <c r="L89" s="211"/>
      <c r="M89" s="211"/>
    </row>
    <row r="90" spans="11:13" x14ac:dyDescent="0.2">
      <c r="K90" s="210"/>
      <c r="L90" s="211"/>
      <c r="M90" s="211"/>
    </row>
    <row r="91" spans="11:13" x14ac:dyDescent="0.2">
      <c r="K91" s="210"/>
      <c r="L91" s="211"/>
      <c r="M91" s="211"/>
    </row>
    <row r="92" spans="11:13" x14ac:dyDescent="0.2">
      <c r="K92" s="210"/>
      <c r="L92" s="211"/>
      <c r="M92" s="211"/>
    </row>
    <row r="93" spans="11:13" x14ac:dyDescent="0.2">
      <c r="K93" s="210"/>
      <c r="L93" s="211"/>
      <c r="M93" s="211"/>
    </row>
    <row r="94" spans="11:13" x14ac:dyDescent="0.2">
      <c r="K94" s="210"/>
      <c r="L94" s="211"/>
      <c r="M94" s="211"/>
    </row>
    <row r="95" spans="11:13" x14ac:dyDescent="0.2">
      <c r="K95" s="210"/>
      <c r="L95" s="211"/>
      <c r="M95" s="211"/>
    </row>
    <row r="96" spans="11:13" x14ac:dyDescent="0.2">
      <c r="K96" s="210"/>
      <c r="L96" s="211"/>
      <c r="M96" s="211"/>
    </row>
    <row r="97" spans="11:13" x14ac:dyDescent="0.2">
      <c r="K97" s="210"/>
      <c r="L97" s="211"/>
      <c r="M97" s="211"/>
    </row>
    <row r="98" spans="11:13" x14ac:dyDescent="0.2">
      <c r="K98" s="210"/>
      <c r="L98" s="211"/>
      <c r="M98" s="211"/>
    </row>
    <row r="99" spans="11:13" x14ac:dyDescent="0.2">
      <c r="K99" s="210"/>
      <c r="L99" s="211"/>
      <c r="M99" s="211"/>
    </row>
    <row r="100" spans="11:13" x14ac:dyDescent="0.2">
      <c r="K100" s="210"/>
      <c r="L100" s="211"/>
      <c r="M100" s="211"/>
    </row>
    <row r="101" spans="11:13" x14ac:dyDescent="0.2">
      <c r="K101" s="210"/>
      <c r="L101" s="211"/>
      <c r="M101" s="211"/>
    </row>
    <row r="102" spans="11:13" x14ac:dyDescent="0.2">
      <c r="K102" s="210"/>
      <c r="L102" s="211"/>
      <c r="M102" s="211"/>
    </row>
    <row r="103" spans="11:13" x14ac:dyDescent="0.2">
      <c r="K103" s="210"/>
      <c r="L103" s="211"/>
      <c r="M103" s="211"/>
    </row>
    <row r="104" spans="11:13" x14ac:dyDescent="0.2">
      <c r="K104" s="210"/>
      <c r="L104" s="211"/>
      <c r="M104" s="211"/>
    </row>
    <row r="105" spans="11:13" x14ac:dyDescent="0.2">
      <c r="K105" s="210"/>
      <c r="L105" s="211"/>
      <c r="M105" s="211"/>
    </row>
    <row r="106" spans="11:13" x14ac:dyDescent="0.2">
      <c r="K106" s="210"/>
      <c r="L106" s="211"/>
      <c r="M106" s="211"/>
    </row>
    <row r="107" spans="11:13" x14ac:dyDescent="0.2">
      <c r="K107" s="210"/>
      <c r="L107" s="211"/>
      <c r="M107" s="211"/>
    </row>
    <row r="108" spans="11:13" x14ac:dyDescent="0.2">
      <c r="K108" s="210"/>
      <c r="L108" s="211"/>
      <c r="M108" s="211"/>
    </row>
    <row r="109" spans="11:13" x14ac:dyDescent="0.2">
      <c r="K109" s="210"/>
      <c r="L109" s="211"/>
      <c r="M109" s="211"/>
    </row>
    <row r="110" spans="11:13" x14ac:dyDescent="0.2">
      <c r="K110" s="210"/>
      <c r="L110" s="211"/>
      <c r="M110" s="211"/>
    </row>
    <row r="111" spans="11:13" x14ac:dyDescent="0.2">
      <c r="K111" s="210"/>
      <c r="L111" s="211"/>
      <c r="M111" s="211"/>
    </row>
    <row r="112" spans="11:13" x14ac:dyDescent="0.2">
      <c r="K112" s="210"/>
      <c r="L112" s="211"/>
      <c r="M112" s="211"/>
    </row>
    <row r="113" spans="11:13" x14ac:dyDescent="0.2">
      <c r="K113" s="210"/>
      <c r="L113" s="211"/>
      <c r="M113" s="211"/>
    </row>
    <row r="114" spans="11:13" x14ac:dyDescent="0.2">
      <c r="K114" s="210"/>
      <c r="L114" s="211"/>
      <c r="M114" s="211"/>
    </row>
    <row r="115" spans="11:13" x14ac:dyDescent="0.2">
      <c r="K115" s="210"/>
      <c r="L115" s="211"/>
      <c r="M115" s="211"/>
    </row>
    <row r="116" spans="11:13" x14ac:dyDescent="0.2">
      <c r="K116" s="210"/>
      <c r="L116" s="211"/>
      <c r="M116" s="211"/>
    </row>
    <row r="117" spans="11:13" x14ac:dyDescent="0.2">
      <c r="K117" s="210"/>
      <c r="L117" s="211"/>
      <c r="M117" s="211"/>
    </row>
    <row r="118" spans="11:13" x14ac:dyDescent="0.2">
      <c r="K118" s="210"/>
      <c r="L118" s="211"/>
      <c r="M118" s="211"/>
    </row>
    <row r="119" spans="11:13" x14ac:dyDescent="0.2">
      <c r="K119" s="210"/>
      <c r="L119" s="211"/>
      <c r="M119" s="211"/>
    </row>
    <row r="120" spans="11:13" x14ac:dyDescent="0.2">
      <c r="K120" s="210"/>
      <c r="L120" s="211"/>
      <c r="M120" s="211"/>
    </row>
    <row r="121" spans="11:13" x14ac:dyDescent="0.2">
      <c r="K121" s="210"/>
      <c r="L121" s="211"/>
      <c r="M121" s="211"/>
    </row>
    <row r="122" spans="11:13" x14ac:dyDescent="0.2">
      <c r="K122" s="210"/>
      <c r="L122" s="211"/>
      <c r="M122" s="211"/>
    </row>
    <row r="123" spans="11:13" x14ac:dyDescent="0.2">
      <c r="K123" s="210"/>
      <c r="L123" s="211"/>
      <c r="M123" s="211"/>
    </row>
    <row r="124" spans="11:13" x14ac:dyDescent="0.2">
      <c r="K124" s="210"/>
      <c r="L124" s="211"/>
      <c r="M124" s="211"/>
    </row>
    <row r="125" spans="11:13" x14ac:dyDescent="0.2">
      <c r="K125" s="210"/>
      <c r="L125" s="211"/>
      <c r="M125" s="211"/>
    </row>
    <row r="126" spans="11:13" x14ac:dyDescent="0.2">
      <c r="K126" s="210"/>
      <c r="L126" s="211"/>
      <c r="M126" s="211"/>
    </row>
    <row r="127" spans="11:13" x14ac:dyDescent="0.2">
      <c r="K127" s="210"/>
      <c r="L127" s="211"/>
      <c r="M127" s="211"/>
    </row>
    <row r="128" spans="11:13" x14ac:dyDescent="0.2">
      <c r="K128" s="210"/>
      <c r="L128" s="211"/>
      <c r="M128" s="211"/>
    </row>
    <row r="129" spans="11:13" x14ac:dyDescent="0.2">
      <c r="K129" s="210"/>
      <c r="L129" s="211"/>
      <c r="M129" s="211"/>
    </row>
    <row r="130" spans="11:13" x14ac:dyDescent="0.2">
      <c r="K130" s="210"/>
      <c r="L130" s="211"/>
      <c r="M130" s="211"/>
    </row>
    <row r="131" spans="11:13" x14ac:dyDescent="0.2">
      <c r="K131" s="210"/>
      <c r="L131" s="211"/>
      <c r="M131" s="211"/>
    </row>
    <row r="132" spans="11:13" x14ac:dyDescent="0.2">
      <c r="K132" s="210"/>
      <c r="L132" s="211"/>
      <c r="M132" s="211"/>
    </row>
    <row r="133" spans="11:13" x14ac:dyDescent="0.2">
      <c r="K133" s="210"/>
      <c r="L133" s="211"/>
      <c r="M133" s="211"/>
    </row>
    <row r="134" spans="11:13" x14ac:dyDescent="0.2">
      <c r="K134" s="210"/>
      <c r="L134" s="211"/>
      <c r="M134" s="211"/>
    </row>
    <row r="135" spans="11:13" x14ac:dyDescent="0.2">
      <c r="K135" s="210"/>
      <c r="L135" s="211"/>
      <c r="M135" s="211"/>
    </row>
    <row r="136" spans="11:13" x14ac:dyDescent="0.2">
      <c r="K136" s="210"/>
      <c r="L136" s="211"/>
      <c r="M136" s="211"/>
    </row>
    <row r="137" spans="11:13" x14ac:dyDescent="0.2">
      <c r="K137" s="210"/>
      <c r="L137" s="211"/>
      <c r="M137" s="211"/>
    </row>
    <row r="138" spans="11:13" x14ac:dyDescent="0.2">
      <c r="K138" s="210"/>
      <c r="L138" s="211"/>
      <c r="M138" s="211"/>
    </row>
    <row r="139" spans="11:13" x14ac:dyDescent="0.2">
      <c r="K139" s="210"/>
      <c r="L139" s="211"/>
      <c r="M139" s="211"/>
    </row>
    <row r="140" spans="11:13" x14ac:dyDescent="0.2">
      <c r="K140" s="210"/>
      <c r="L140" s="211"/>
      <c r="M140" s="211"/>
    </row>
    <row r="141" spans="11:13" x14ac:dyDescent="0.2">
      <c r="K141" s="210"/>
      <c r="L141" s="211"/>
      <c r="M141" s="211"/>
    </row>
    <row r="142" spans="11:13" x14ac:dyDescent="0.2">
      <c r="K142" s="210"/>
      <c r="L142" s="211"/>
      <c r="M142" s="211"/>
    </row>
    <row r="143" spans="11:13" x14ac:dyDescent="0.2">
      <c r="K143" s="210"/>
      <c r="L143" s="211"/>
      <c r="M143" s="211"/>
    </row>
    <row r="144" spans="11:13" x14ac:dyDescent="0.2">
      <c r="K144" s="210"/>
      <c r="L144" s="211"/>
      <c r="M144" s="211"/>
    </row>
    <row r="145" spans="11:13" x14ac:dyDescent="0.2">
      <c r="K145" s="210"/>
      <c r="L145" s="211"/>
      <c r="M145" s="211"/>
    </row>
    <row r="146" spans="11:13" x14ac:dyDescent="0.2">
      <c r="K146" s="210"/>
      <c r="L146" s="211"/>
      <c r="M146" s="211"/>
    </row>
    <row r="147" spans="11:13" x14ac:dyDescent="0.2">
      <c r="K147" s="210"/>
      <c r="L147" s="211"/>
      <c r="M147" s="211"/>
    </row>
    <row r="148" spans="11:13" x14ac:dyDescent="0.2">
      <c r="K148" s="210"/>
      <c r="L148" s="211"/>
      <c r="M148" s="211"/>
    </row>
    <row r="149" spans="11:13" x14ac:dyDescent="0.2">
      <c r="K149" s="210"/>
      <c r="L149" s="211"/>
      <c r="M149" s="211"/>
    </row>
    <row r="150" spans="11:13" x14ac:dyDescent="0.2">
      <c r="K150" s="210"/>
      <c r="L150" s="211"/>
      <c r="M150" s="211"/>
    </row>
    <row r="151" spans="11:13" x14ac:dyDescent="0.2">
      <c r="K151" s="210"/>
      <c r="L151" s="211"/>
      <c r="M151" s="211"/>
    </row>
    <row r="152" spans="11:13" x14ac:dyDescent="0.2">
      <c r="K152" s="210"/>
      <c r="L152" s="211"/>
      <c r="M152" s="211"/>
    </row>
    <row r="153" spans="11:13" x14ac:dyDescent="0.2">
      <c r="K153" s="210"/>
      <c r="L153" s="211"/>
      <c r="M153" s="211"/>
    </row>
    <row r="154" spans="11:13" x14ac:dyDescent="0.2">
      <c r="K154" s="210"/>
      <c r="L154" s="211"/>
      <c r="M154" s="211"/>
    </row>
    <row r="155" spans="11:13" x14ac:dyDescent="0.2">
      <c r="K155" s="210"/>
      <c r="L155" s="211"/>
      <c r="M155" s="211"/>
    </row>
    <row r="156" spans="11:13" x14ac:dyDescent="0.2">
      <c r="K156" s="210"/>
      <c r="L156" s="211"/>
      <c r="M156" s="211"/>
    </row>
    <row r="157" spans="11:13" x14ac:dyDescent="0.2">
      <c r="K157" s="210"/>
      <c r="L157" s="211"/>
      <c r="M157" s="211"/>
    </row>
    <row r="158" spans="11:13" x14ac:dyDescent="0.2">
      <c r="K158" s="210"/>
      <c r="L158" s="211"/>
      <c r="M158" s="211"/>
    </row>
    <row r="159" spans="11:13" x14ac:dyDescent="0.2">
      <c r="K159" s="210"/>
      <c r="L159" s="211"/>
      <c r="M159" s="211"/>
    </row>
    <row r="160" spans="11:13" x14ac:dyDescent="0.2">
      <c r="K160" s="210"/>
      <c r="L160" s="211"/>
      <c r="M160" s="211"/>
    </row>
    <row r="161" spans="11:13" x14ac:dyDescent="0.2">
      <c r="K161" s="210"/>
      <c r="L161" s="211"/>
      <c r="M161" s="211"/>
    </row>
    <row r="162" spans="11:13" x14ac:dyDescent="0.2">
      <c r="K162" s="210"/>
      <c r="L162" s="211"/>
      <c r="M162" s="211"/>
    </row>
    <row r="163" spans="11:13" x14ac:dyDescent="0.2">
      <c r="K163" s="210"/>
      <c r="L163" s="211"/>
      <c r="M163" s="211"/>
    </row>
    <row r="164" spans="11:13" x14ac:dyDescent="0.2">
      <c r="K164" s="210"/>
      <c r="L164" s="211"/>
      <c r="M164" s="211"/>
    </row>
    <row r="165" spans="11:13" x14ac:dyDescent="0.2">
      <c r="K165" s="210"/>
      <c r="L165" s="211"/>
      <c r="M165" s="211"/>
    </row>
    <row r="166" spans="11:13" x14ac:dyDescent="0.2">
      <c r="K166" s="210"/>
      <c r="L166" s="211"/>
      <c r="M166" s="211"/>
    </row>
    <row r="167" spans="11:13" x14ac:dyDescent="0.2">
      <c r="K167" s="210"/>
      <c r="L167" s="211"/>
      <c r="M167" s="211"/>
    </row>
    <row r="168" spans="11:13" x14ac:dyDescent="0.2">
      <c r="K168" s="210"/>
      <c r="L168" s="211"/>
      <c r="M168" s="211"/>
    </row>
    <row r="169" spans="11:13" x14ac:dyDescent="0.2">
      <c r="K169" s="210"/>
      <c r="L169" s="211"/>
      <c r="M169" s="211"/>
    </row>
    <row r="170" spans="11:13" x14ac:dyDescent="0.2">
      <c r="K170" s="210"/>
      <c r="L170" s="211"/>
      <c r="M170" s="211"/>
    </row>
    <row r="171" spans="11:13" x14ac:dyDescent="0.2">
      <c r="K171" s="210"/>
      <c r="L171" s="211"/>
      <c r="M171" s="211"/>
    </row>
    <row r="172" spans="11:13" x14ac:dyDescent="0.2">
      <c r="K172" s="210"/>
      <c r="L172" s="211"/>
      <c r="M172" s="211"/>
    </row>
    <row r="173" spans="11:13" x14ac:dyDescent="0.2">
      <c r="K173" s="210"/>
      <c r="L173" s="211"/>
      <c r="M173" s="211"/>
    </row>
    <row r="174" spans="11:13" x14ac:dyDescent="0.2">
      <c r="K174" s="210"/>
      <c r="L174" s="211"/>
      <c r="M174" s="211"/>
    </row>
    <row r="175" spans="11:13" x14ac:dyDescent="0.2">
      <c r="K175" s="210"/>
      <c r="L175" s="211"/>
      <c r="M175" s="211"/>
    </row>
    <row r="176" spans="11:13" x14ac:dyDescent="0.2">
      <c r="K176" s="210"/>
      <c r="L176" s="211"/>
      <c r="M176" s="211"/>
    </row>
    <row r="177" spans="11:13" x14ac:dyDescent="0.2">
      <c r="K177" s="210"/>
      <c r="L177" s="211"/>
      <c r="M177" s="211"/>
    </row>
    <row r="178" spans="11:13" x14ac:dyDescent="0.2">
      <c r="K178" s="210"/>
      <c r="L178" s="211"/>
      <c r="M178" s="211"/>
    </row>
    <row r="179" spans="11:13" x14ac:dyDescent="0.2">
      <c r="K179" s="210"/>
      <c r="L179" s="211"/>
      <c r="M179" s="211"/>
    </row>
    <row r="180" spans="11:13" x14ac:dyDescent="0.2">
      <c r="K180" s="210"/>
      <c r="L180" s="211"/>
      <c r="M180" s="211"/>
    </row>
    <row r="181" spans="11:13" x14ac:dyDescent="0.2">
      <c r="K181" s="210"/>
      <c r="L181" s="211"/>
      <c r="M181" s="211"/>
    </row>
    <row r="182" spans="11:13" x14ac:dyDescent="0.2">
      <c r="K182" s="210"/>
      <c r="L182" s="211"/>
      <c r="M182" s="211"/>
    </row>
    <row r="183" spans="11:13" x14ac:dyDescent="0.2">
      <c r="K183" s="210"/>
      <c r="L183" s="211"/>
      <c r="M183" s="211"/>
    </row>
    <row r="184" spans="11:13" x14ac:dyDescent="0.2">
      <c r="K184" s="210"/>
      <c r="L184" s="211"/>
      <c r="M184" s="211"/>
    </row>
    <row r="185" spans="11:13" x14ac:dyDescent="0.2">
      <c r="K185" s="210"/>
      <c r="L185" s="211"/>
      <c r="M185" s="211"/>
    </row>
    <row r="186" spans="11:13" x14ac:dyDescent="0.2">
      <c r="K186" s="210"/>
      <c r="L186" s="211"/>
      <c r="M186" s="211"/>
    </row>
    <row r="187" spans="11:13" x14ac:dyDescent="0.2">
      <c r="K187" s="210"/>
      <c r="L187" s="211"/>
      <c r="M187" s="211"/>
    </row>
    <row r="188" spans="11:13" x14ac:dyDescent="0.2">
      <c r="K188" s="210"/>
      <c r="L188" s="211"/>
      <c r="M188" s="211"/>
    </row>
    <row r="189" spans="11:13" x14ac:dyDescent="0.2">
      <c r="K189" s="210"/>
      <c r="L189" s="211"/>
      <c r="M189" s="211"/>
    </row>
    <row r="190" spans="11:13" x14ac:dyDescent="0.2">
      <c r="K190" s="210"/>
      <c r="L190" s="211"/>
      <c r="M190" s="211"/>
    </row>
    <row r="191" spans="11:13" x14ac:dyDescent="0.2">
      <c r="K191" s="210"/>
      <c r="L191" s="211"/>
      <c r="M191" s="211"/>
    </row>
    <row r="192" spans="11:13" x14ac:dyDescent="0.2">
      <c r="K192" s="210"/>
      <c r="L192" s="211"/>
      <c r="M192" s="211"/>
    </row>
    <row r="193" spans="11:13" x14ac:dyDescent="0.2">
      <c r="K193" s="210"/>
      <c r="L193" s="211"/>
      <c r="M193" s="211"/>
    </row>
    <row r="194" spans="11:13" x14ac:dyDescent="0.2">
      <c r="K194" s="210"/>
      <c r="L194" s="211"/>
      <c r="M194" s="211"/>
    </row>
    <row r="195" spans="11:13" x14ac:dyDescent="0.2">
      <c r="K195" s="210"/>
      <c r="L195" s="211"/>
      <c r="M195" s="211"/>
    </row>
    <row r="196" spans="11:13" x14ac:dyDescent="0.2">
      <c r="K196" s="210"/>
      <c r="L196" s="211"/>
      <c r="M196" s="211"/>
    </row>
    <row r="197" spans="11:13" x14ac:dyDescent="0.2">
      <c r="K197" s="210"/>
      <c r="L197" s="211"/>
      <c r="M197" s="211"/>
    </row>
    <row r="198" spans="11:13" x14ac:dyDescent="0.2">
      <c r="K198" s="210"/>
      <c r="L198" s="211"/>
      <c r="M198" s="211"/>
    </row>
    <row r="199" spans="11:13" x14ac:dyDescent="0.2">
      <c r="K199" s="210"/>
      <c r="L199" s="211"/>
      <c r="M199" s="211"/>
    </row>
    <row r="200" spans="11:13" x14ac:dyDescent="0.2">
      <c r="K200" s="210"/>
      <c r="L200" s="211"/>
      <c r="M200" s="211"/>
    </row>
    <row r="201" spans="11:13" x14ac:dyDescent="0.2">
      <c r="K201" s="210"/>
      <c r="L201" s="211"/>
      <c r="M201" s="211"/>
    </row>
    <row r="202" spans="11:13" x14ac:dyDescent="0.2">
      <c r="K202" s="210"/>
      <c r="L202" s="211"/>
      <c r="M202" s="211"/>
    </row>
    <row r="203" spans="11:13" x14ac:dyDescent="0.2">
      <c r="K203" s="210"/>
      <c r="L203" s="211"/>
      <c r="M203" s="211"/>
    </row>
    <row r="204" spans="11:13" x14ac:dyDescent="0.2">
      <c r="K204" s="210"/>
      <c r="L204" s="211"/>
      <c r="M204" s="211"/>
    </row>
    <row r="205" spans="11:13" x14ac:dyDescent="0.2">
      <c r="K205" s="210"/>
      <c r="L205" s="211"/>
      <c r="M205" s="211"/>
    </row>
    <row r="206" spans="11:13" x14ac:dyDescent="0.2">
      <c r="K206" s="210"/>
      <c r="L206" s="211"/>
      <c r="M206" s="211"/>
    </row>
    <row r="207" spans="11:13" x14ac:dyDescent="0.2">
      <c r="K207" s="210"/>
      <c r="L207" s="211"/>
      <c r="M207" s="211"/>
    </row>
    <row r="208" spans="11:13" x14ac:dyDescent="0.2">
      <c r="K208" s="210"/>
      <c r="L208" s="211"/>
      <c r="M208" s="211"/>
    </row>
    <row r="209" spans="11:13" x14ac:dyDescent="0.2">
      <c r="K209" s="210"/>
      <c r="L209" s="211"/>
      <c r="M209" s="211"/>
    </row>
    <row r="210" spans="11:13" x14ac:dyDescent="0.2">
      <c r="K210" s="210"/>
      <c r="L210" s="211"/>
      <c r="M210" s="211"/>
    </row>
    <row r="211" spans="11:13" x14ac:dyDescent="0.2">
      <c r="K211" s="210"/>
      <c r="L211" s="211"/>
      <c r="M211" s="211"/>
    </row>
    <row r="212" spans="11:13" x14ac:dyDescent="0.2">
      <c r="K212" s="210"/>
      <c r="L212" s="211"/>
      <c r="M212" s="211"/>
    </row>
    <row r="213" spans="11:13" x14ac:dyDescent="0.2">
      <c r="K213" s="210"/>
      <c r="L213" s="211"/>
      <c r="M213" s="211"/>
    </row>
    <row r="214" spans="11:13" x14ac:dyDescent="0.2">
      <c r="K214" s="210"/>
      <c r="L214" s="211"/>
      <c r="M214" s="211"/>
    </row>
    <row r="215" spans="11:13" x14ac:dyDescent="0.2">
      <c r="K215" s="210"/>
      <c r="L215" s="211"/>
      <c r="M215" s="211"/>
    </row>
    <row r="216" spans="11:13" x14ac:dyDescent="0.2">
      <c r="K216" s="210"/>
      <c r="L216" s="211"/>
      <c r="M216" s="211"/>
    </row>
    <row r="217" spans="11:13" x14ac:dyDescent="0.2">
      <c r="K217" s="210"/>
      <c r="L217" s="211"/>
      <c r="M217" s="211"/>
    </row>
    <row r="218" spans="11:13" x14ac:dyDescent="0.2">
      <c r="K218" s="210"/>
      <c r="L218" s="211"/>
      <c r="M218" s="211"/>
    </row>
    <row r="219" spans="11:13" x14ac:dyDescent="0.2">
      <c r="K219" s="210"/>
      <c r="L219" s="211"/>
      <c r="M219" s="211"/>
    </row>
    <row r="220" spans="11:13" x14ac:dyDescent="0.2">
      <c r="K220" s="210"/>
      <c r="L220" s="211"/>
      <c r="M220" s="211"/>
    </row>
    <row r="221" spans="11:13" x14ac:dyDescent="0.2">
      <c r="K221" s="210"/>
      <c r="L221" s="211"/>
      <c r="M221" s="211"/>
    </row>
    <row r="222" spans="11:13" x14ac:dyDescent="0.2">
      <c r="K222" s="210"/>
      <c r="L222" s="211"/>
      <c r="M222" s="211"/>
    </row>
    <row r="223" spans="11:13" x14ac:dyDescent="0.2">
      <c r="K223" s="210"/>
      <c r="L223" s="211"/>
      <c r="M223" s="211"/>
    </row>
    <row r="224" spans="11:13" x14ac:dyDescent="0.2">
      <c r="K224" s="210"/>
      <c r="L224" s="211"/>
      <c r="M224" s="211"/>
    </row>
    <row r="225" spans="11:13" x14ac:dyDescent="0.2">
      <c r="K225" s="210"/>
      <c r="L225" s="211"/>
      <c r="M225" s="211"/>
    </row>
    <row r="226" spans="11:13" x14ac:dyDescent="0.2">
      <c r="K226" s="210"/>
      <c r="L226" s="211"/>
      <c r="M226" s="211"/>
    </row>
    <row r="227" spans="11:13" x14ac:dyDescent="0.2">
      <c r="K227" s="210"/>
      <c r="L227" s="211"/>
      <c r="M227" s="211"/>
    </row>
    <row r="228" spans="11:13" x14ac:dyDescent="0.2">
      <c r="K228" s="210"/>
      <c r="L228" s="211"/>
      <c r="M228" s="211"/>
    </row>
    <row r="229" spans="11:13" x14ac:dyDescent="0.2">
      <c r="K229" s="210"/>
      <c r="L229" s="211"/>
      <c r="M229" s="211"/>
    </row>
    <row r="230" spans="11:13" x14ac:dyDescent="0.2">
      <c r="K230" s="210"/>
      <c r="L230" s="211"/>
      <c r="M230" s="211"/>
    </row>
    <row r="231" spans="11:13" x14ac:dyDescent="0.2">
      <c r="K231" s="210"/>
      <c r="L231" s="211"/>
      <c r="M231" s="211"/>
    </row>
    <row r="232" spans="11:13" x14ac:dyDescent="0.2">
      <c r="K232" s="210"/>
      <c r="L232" s="211"/>
      <c r="M232" s="211"/>
    </row>
    <row r="233" spans="11:13" x14ac:dyDescent="0.2">
      <c r="K233" s="210"/>
      <c r="L233" s="211"/>
      <c r="M233" s="211"/>
    </row>
    <row r="234" spans="11:13" x14ac:dyDescent="0.2">
      <c r="K234" s="210"/>
      <c r="L234" s="211"/>
      <c r="M234" s="211"/>
    </row>
    <row r="235" spans="11:13" x14ac:dyDescent="0.2">
      <c r="K235" s="210"/>
      <c r="L235" s="211"/>
      <c r="M235" s="211"/>
    </row>
    <row r="236" spans="11:13" x14ac:dyDescent="0.2">
      <c r="K236" s="210"/>
      <c r="L236" s="211"/>
      <c r="M236" s="211"/>
    </row>
    <row r="237" spans="11:13" x14ac:dyDescent="0.2">
      <c r="K237" s="210"/>
      <c r="L237" s="211"/>
      <c r="M237" s="211"/>
    </row>
    <row r="238" spans="11:13" x14ac:dyDescent="0.2">
      <c r="K238" s="210"/>
      <c r="L238" s="211"/>
      <c r="M238" s="211"/>
    </row>
    <row r="239" spans="11:13" x14ac:dyDescent="0.2">
      <c r="K239" s="210"/>
      <c r="L239" s="211"/>
      <c r="M239" s="211"/>
    </row>
    <row r="240" spans="11:13" x14ac:dyDescent="0.2">
      <c r="K240" s="210"/>
      <c r="L240" s="211"/>
      <c r="M240" s="211"/>
    </row>
    <row r="241" spans="11:13" x14ac:dyDescent="0.2">
      <c r="K241" s="210"/>
      <c r="L241" s="211"/>
      <c r="M241" s="211"/>
    </row>
    <row r="242" spans="11:13" x14ac:dyDescent="0.2">
      <c r="K242" s="210"/>
      <c r="L242" s="211"/>
      <c r="M242" s="211"/>
    </row>
    <row r="243" spans="11:13" x14ac:dyDescent="0.2">
      <c r="K243" s="210"/>
      <c r="L243" s="211"/>
      <c r="M243" s="211"/>
    </row>
    <row r="244" spans="11:13" x14ac:dyDescent="0.2">
      <c r="K244" s="210"/>
      <c r="L244" s="211"/>
      <c r="M244" s="211"/>
    </row>
    <row r="245" spans="11:13" x14ac:dyDescent="0.2">
      <c r="K245" s="210"/>
      <c r="L245" s="211"/>
      <c r="M245" s="211"/>
    </row>
    <row r="246" spans="11:13" x14ac:dyDescent="0.2">
      <c r="K246" s="210"/>
      <c r="L246" s="211"/>
      <c r="M246" s="211"/>
    </row>
    <row r="247" spans="11:13" x14ac:dyDescent="0.2">
      <c r="K247" s="210"/>
      <c r="L247" s="211"/>
      <c r="M247" s="211"/>
    </row>
    <row r="248" spans="11:13" x14ac:dyDescent="0.2">
      <c r="K248" s="210"/>
      <c r="L248" s="211"/>
      <c r="M248" s="211"/>
    </row>
    <row r="249" spans="11:13" x14ac:dyDescent="0.2">
      <c r="K249" s="210"/>
      <c r="L249" s="211"/>
      <c r="M249" s="211"/>
    </row>
    <row r="250" spans="11:13" x14ac:dyDescent="0.2">
      <c r="K250" s="210"/>
      <c r="L250" s="211"/>
      <c r="M250" s="211"/>
    </row>
    <row r="251" spans="11:13" x14ac:dyDescent="0.2">
      <c r="K251" s="210"/>
      <c r="L251" s="211"/>
      <c r="M251" s="211"/>
    </row>
    <row r="252" spans="11:13" x14ac:dyDescent="0.2">
      <c r="K252" s="210"/>
      <c r="L252" s="211"/>
      <c r="M252" s="211"/>
    </row>
    <row r="253" spans="11:13" x14ac:dyDescent="0.2">
      <c r="K253" s="210"/>
      <c r="L253" s="211"/>
      <c r="M253" s="211"/>
    </row>
    <row r="254" spans="11:13" x14ac:dyDescent="0.2">
      <c r="K254" s="210"/>
      <c r="L254" s="211"/>
      <c r="M254" s="211"/>
    </row>
    <row r="255" spans="11:13" x14ac:dyDescent="0.2">
      <c r="K255" s="210"/>
      <c r="L255" s="211"/>
      <c r="M255" s="211"/>
    </row>
    <row r="256" spans="11:13" x14ac:dyDescent="0.2">
      <c r="K256" s="210"/>
      <c r="L256" s="211"/>
      <c r="M256" s="211"/>
    </row>
    <row r="257" spans="11:13" x14ac:dyDescent="0.2">
      <c r="K257" s="210"/>
      <c r="L257" s="211"/>
      <c r="M257" s="211"/>
    </row>
    <row r="258" spans="11:13" x14ac:dyDescent="0.2">
      <c r="K258" s="210"/>
      <c r="L258" s="211"/>
      <c r="M258" s="211"/>
    </row>
    <row r="259" spans="11:13" x14ac:dyDescent="0.2">
      <c r="K259" s="210"/>
      <c r="L259" s="211"/>
      <c r="M259" s="211"/>
    </row>
    <row r="260" spans="11:13" x14ac:dyDescent="0.2">
      <c r="K260" s="210"/>
      <c r="L260" s="211"/>
      <c r="M260" s="211"/>
    </row>
    <row r="261" spans="11:13" x14ac:dyDescent="0.2">
      <c r="K261" s="210"/>
      <c r="L261" s="211"/>
      <c r="M261" s="211"/>
    </row>
    <row r="262" spans="11:13" x14ac:dyDescent="0.2">
      <c r="K262" s="210"/>
      <c r="L262" s="211"/>
      <c r="M262" s="211"/>
    </row>
    <row r="263" spans="11:13" x14ac:dyDescent="0.2">
      <c r="K263" s="210"/>
      <c r="L263" s="211"/>
      <c r="M263" s="211"/>
    </row>
    <row r="264" spans="11:13" x14ac:dyDescent="0.2">
      <c r="K264" s="210"/>
      <c r="L264" s="211"/>
      <c r="M264" s="211"/>
    </row>
    <row r="265" spans="11:13" x14ac:dyDescent="0.2">
      <c r="K265" s="210"/>
      <c r="L265" s="211"/>
      <c r="M265" s="211"/>
    </row>
    <row r="266" spans="11:13" x14ac:dyDescent="0.2">
      <c r="K266" s="210"/>
      <c r="L266" s="211"/>
      <c r="M266" s="211"/>
    </row>
    <row r="267" spans="11:13" x14ac:dyDescent="0.2">
      <c r="K267" s="210"/>
      <c r="L267" s="211"/>
      <c r="M267" s="211"/>
    </row>
    <row r="268" spans="11:13" x14ac:dyDescent="0.2">
      <c r="K268" s="210"/>
      <c r="L268" s="211"/>
      <c r="M268" s="211"/>
    </row>
    <row r="269" spans="11:13" x14ac:dyDescent="0.2">
      <c r="K269" s="210"/>
      <c r="L269" s="211"/>
      <c r="M269" s="211"/>
    </row>
    <row r="270" spans="11:13" x14ac:dyDescent="0.2">
      <c r="K270" s="210"/>
      <c r="L270" s="211"/>
      <c r="M270" s="211"/>
    </row>
    <row r="271" spans="11:13" x14ac:dyDescent="0.2">
      <c r="K271" s="210"/>
      <c r="L271" s="211"/>
      <c r="M271" s="211"/>
    </row>
    <row r="272" spans="11:13" x14ac:dyDescent="0.2">
      <c r="K272" s="210"/>
      <c r="L272" s="211"/>
      <c r="M272" s="211"/>
    </row>
    <row r="273" spans="11:13" x14ac:dyDescent="0.2">
      <c r="K273" s="210"/>
      <c r="L273" s="211"/>
      <c r="M273" s="211"/>
    </row>
    <row r="274" spans="11:13" x14ac:dyDescent="0.2">
      <c r="K274" s="210"/>
      <c r="L274" s="211"/>
      <c r="M274" s="211"/>
    </row>
    <row r="275" spans="11:13" x14ac:dyDescent="0.2">
      <c r="K275" s="210"/>
      <c r="L275" s="211"/>
      <c r="M275" s="211"/>
    </row>
    <row r="276" spans="11:13" x14ac:dyDescent="0.2">
      <c r="K276" s="210"/>
      <c r="L276" s="211"/>
      <c r="M276" s="211"/>
    </row>
    <row r="277" spans="11:13" x14ac:dyDescent="0.2">
      <c r="K277" s="210"/>
      <c r="L277" s="211"/>
      <c r="M277" s="211"/>
    </row>
    <row r="278" spans="11:13" x14ac:dyDescent="0.2">
      <c r="K278" s="210"/>
      <c r="L278" s="211"/>
      <c r="M278" s="211"/>
    </row>
    <row r="279" spans="11:13" x14ac:dyDescent="0.2">
      <c r="K279" s="210"/>
      <c r="L279" s="211"/>
      <c r="M279" s="211"/>
    </row>
    <row r="280" spans="11:13" x14ac:dyDescent="0.2">
      <c r="K280" s="210"/>
      <c r="L280" s="211"/>
      <c r="M280" s="211"/>
    </row>
    <row r="281" spans="11:13" x14ac:dyDescent="0.2">
      <c r="K281" s="210"/>
      <c r="L281" s="211"/>
      <c r="M281" s="211"/>
    </row>
    <row r="282" spans="11:13" x14ac:dyDescent="0.2">
      <c r="K282" s="210"/>
      <c r="L282" s="211"/>
      <c r="M282" s="211"/>
    </row>
    <row r="283" spans="11:13" x14ac:dyDescent="0.2">
      <c r="K283" s="210"/>
      <c r="L283" s="211"/>
      <c r="M283" s="211"/>
    </row>
    <row r="284" spans="11:13" x14ac:dyDescent="0.2">
      <c r="K284" s="211"/>
      <c r="L284" s="211"/>
      <c r="M284" s="211"/>
    </row>
    <row r="285" spans="11:13" x14ac:dyDescent="0.2">
      <c r="M285" s="211"/>
    </row>
    <row r="286" spans="11:13" x14ac:dyDescent="0.2">
      <c r="M286" s="211"/>
    </row>
    <row r="287" spans="11:13" x14ac:dyDescent="0.2">
      <c r="M287" s="211"/>
    </row>
    <row r="288" spans="11:13" x14ac:dyDescent="0.2">
      <c r="M288" s="211"/>
    </row>
    <row r="289" spans="13:13" x14ac:dyDescent="0.2">
      <c r="M289" s="211"/>
    </row>
    <row r="290" spans="13:13" x14ac:dyDescent="0.2">
      <c r="M290" s="211"/>
    </row>
    <row r="291" spans="13:13" x14ac:dyDescent="0.2">
      <c r="M291" s="211"/>
    </row>
    <row r="292" spans="13:13" x14ac:dyDescent="0.2">
      <c r="M292" s="211"/>
    </row>
    <row r="293" spans="13:13" x14ac:dyDescent="0.2">
      <c r="M293" s="211"/>
    </row>
    <row r="294" spans="13:13" x14ac:dyDescent="0.2">
      <c r="M294" s="211"/>
    </row>
    <row r="295" spans="13:13" x14ac:dyDescent="0.2">
      <c r="M295" s="211"/>
    </row>
    <row r="296" spans="13:13" x14ac:dyDescent="0.2">
      <c r="M296" s="211"/>
    </row>
    <row r="297" spans="13:13" x14ac:dyDescent="0.2">
      <c r="M297" s="211"/>
    </row>
    <row r="298" spans="13:13" x14ac:dyDescent="0.2">
      <c r="M298" s="211"/>
    </row>
    <row r="299" spans="13:13" x14ac:dyDescent="0.2">
      <c r="M299" s="211"/>
    </row>
    <row r="300" spans="13:13" x14ac:dyDescent="0.2">
      <c r="M300" s="211"/>
    </row>
    <row r="301" spans="13:13" x14ac:dyDescent="0.2">
      <c r="M301" s="211"/>
    </row>
    <row r="302" spans="13:13" x14ac:dyDescent="0.2">
      <c r="M302" s="211"/>
    </row>
    <row r="303" spans="13:13" x14ac:dyDescent="0.2">
      <c r="M303" s="211"/>
    </row>
    <row r="304" spans="13:13" x14ac:dyDescent="0.2">
      <c r="M304" s="211"/>
    </row>
    <row r="305" spans="13:13" x14ac:dyDescent="0.2">
      <c r="M305" s="211"/>
    </row>
    <row r="306" spans="13:13" x14ac:dyDescent="0.2">
      <c r="M306" s="211"/>
    </row>
    <row r="307" spans="13:13" x14ac:dyDescent="0.2">
      <c r="M307" s="211"/>
    </row>
    <row r="308" spans="13:13" x14ac:dyDescent="0.2">
      <c r="M308" s="211"/>
    </row>
    <row r="309" spans="13:13" x14ac:dyDescent="0.2">
      <c r="M309" s="211"/>
    </row>
    <row r="310" spans="13:13" x14ac:dyDescent="0.2">
      <c r="M310" s="211"/>
    </row>
    <row r="311" spans="13:13" x14ac:dyDescent="0.2">
      <c r="M311" s="211"/>
    </row>
    <row r="312" spans="13:13" x14ac:dyDescent="0.2">
      <c r="M312" s="211"/>
    </row>
    <row r="313" spans="13:13" x14ac:dyDescent="0.2">
      <c r="M313" s="211"/>
    </row>
    <row r="314" spans="13:13" x14ac:dyDescent="0.2">
      <c r="M314" s="211"/>
    </row>
    <row r="315" spans="13:13" x14ac:dyDescent="0.2">
      <c r="M315" s="211"/>
    </row>
    <row r="316" spans="13:13" x14ac:dyDescent="0.2">
      <c r="M316" s="211"/>
    </row>
    <row r="317" spans="13:13" x14ac:dyDescent="0.2">
      <c r="M317" s="211"/>
    </row>
    <row r="318" spans="13:13" x14ac:dyDescent="0.2">
      <c r="M318" s="211"/>
    </row>
    <row r="319" spans="13:13" x14ac:dyDescent="0.2">
      <c r="M319" s="211"/>
    </row>
    <row r="320" spans="13:13" x14ac:dyDescent="0.2">
      <c r="M320" s="211"/>
    </row>
    <row r="321" spans="13:13" x14ac:dyDescent="0.2">
      <c r="M321" s="211"/>
    </row>
    <row r="322" spans="13:13" x14ac:dyDescent="0.2">
      <c r="M322" s="211"/>
    </row>
    <row r="323" spans="13:13" x14ac:dyDescent="0.2">
      <c r="M323" s="211"/>
    </row>
    <row r="324" spans="13:13" x14ac:dyDescent="0.2">
      <c r="M324" s="211"/>
    </row>
    <row r="325" spans="13:13" x14ac:dyDescent="0.2">
      <c r="M325" s="211"/>
    </row>
    <row r="326" spans="13:13" x14ac:dyDescent="0.2">
      <c r="M326" s="211"/>
    </row>
    <row r="327" spans="13:13" x14ac:dyDescent="0.2">
      <c r="M327" s="211"/>
    </row>
    <row r="328" spans="13:13" x14ac:dyDescent="0.2">
      <c r="M328" s="211"/>
    </row>
    <row r="329" spans="13:13" x14ac:dyDescent="0.2">
      <c r="M329" s="211"/>
    </row>
    <row r="330" spans="13:13" x14ac:dyDescent="0.2">
      <c r="M330" s="211"/>
    </row>
    <row r="331" spans="13:13" x14ac:dyDescent="0.2">
      <c r="M331" s="211"/>
    </row>
    <row r="332" spans="13:13" x14ac:dyDescent="0.2">
      <c r="M332" s="211"/>
    </row>
    <row r="333" spans="13:13" x14ac:dyDescent="0.2">
      <c r="M333" s="211"/>
    </row>
    <row r="334" spans="13:13" x14ac:dyDescent="0.2">
      <c r="M334" s="211"/>
    </row>
    <row r="335" spans="13:13" x14ac:dyDescent="0.2">
      <c r="M335" s="211"/>
    </row>
    <row r="336" spans="13:13" x14ac:dyDescent="0.2">
      <c r="M336" s="211"/>
    </row>
    <row r="337" spans="13:13" x14ac:dyDescent="0.2">
      <c r="M337" s="211"/>
    </row>
    <row r="338" spans="13:13" x14ac:dyDescent="0.2">
      <c r="M338" s="211"/>
    </row>
    <row r="339" spans="13:13" x14ac:dyDescent="0.2">
      <c r="M339" s="211"/>
    </row>
    <row r="340" spans="13:13" x14ac:dyDescent="0.2">
      <c r="M340" s="211"/>
    </row>
    <row r="341" spans="13:13" x14ac:dyDescent="0.2">
      <c r="M341" s="211"/>
    </row>
    <row r="342" spans="13:13" x14ac:dyDescent="0.2">
      <c r="M342" s="211"/>
    </row>
    <row r="343" spans="13:13" x14ac:dyDescent="0.2">
      <c r="M343" s="211"/>
    </row>
    <row r="344" spans="13:13" x14ac:dyDescent="0.2">
      <c r="M344" s="211"/>
    </row>
    <row r="345" spans="13:13" x14ac:dyDescent="0.2">
      <c r="M345" s="211"/>
    </row>
    <row r="346" spans="13:13" x14ac:dyDescent="0.2">
      <c r="M346" s="211"/>
    </row>
    <row r="347" spans="13:13" x14ac:dyDescent="0.2">
      <c r="M347" s="211"/>
    </row>
    <row r="348" spans="13:13" x14ac:dyDescent="0.2">
      <c r="M348" s="211"/>
    </row>
    <row r="349" spans="13:13" x14ac:dyDescent="0.2">
      <c r="M349" s="211"/>
    </row>
    <row r="350" spans="13:13" x14ac:dyDescent="0.2">
      <c r="M350" s="211"/>
    </row>
    <row r="351" spans="13:13" x14ac:dyDescent="0.2">
      <c r="M351" s="211"/>
    </row>
    <row r="352" spans="13:13" x14ac:dyDescent="0.2">
      <c r="M352" s="211"/>
    </row>
    <row r="353" spans="13:13" x14ac:dyDescent="0.2">
      <c r="M353" s="211"/>
    </row>
    <row r="354" spans="13:13" x14ac:dyDescent="0.2">
      <c r="M354" s="211"/>
    </row>
    <row r="355" spans="13:13" x14ac:dyDescent="0.2">
      <c r="M355" s="211"/>
    </row>
    <row r="356" spans="13:13" x14ac:dyDescent="0.2">
      <c r="M356" s="211"/>
    </row>
    <row r="357" spans="13:13" x14ac:dyDescent="0.2">
      <c r="M357" s="211"/>
    </row>
    <row r="358" spans="13:13" x14ac:dyDescent="0.2">
      <c r="M358" s="211"/>
    </row>
    <row r="359" spans="13:13" x14ac:dyDescent="0.2">
      <c r="M359" s="211"/>
    </row>
    <row r="360" spans="13:13" x14ac:dyDescent="0.2">
      <c r="M360" s="211"/>
    </row>
    <row r="361" spans="13:13" x14ac:dyDescent="0.2">
      <c r="M361" s="211"/>
    </row>
    <row r="362" spans="13:13" x14ac:dyDescent="0.2">
      <c r="M362" s="211"/>
    </row>
    <row r="363" spans="13:13" x14ac:dyDescent="0.2">
      <c r="M363" s="211"/>
    </row>
    <row r="364" spans="13:13" x14ac:dyDescent="0.2">
      <c r="M364" s="211"/>
    </row>
    <row r="365" spans="13:13" x14ac:dyDescent="0.2">
      <c r="M365" s="211"/>
    </row>
    <row r="366" spans="13:13" x14ac:dyDescent="0.2">
      <c r="M366" s="211"/>
    </row>
    <row r="367" spans="13:13" x14ac:dyDescent="0.2">
      <c r="M367" s="211"/>
    </row>
    <row r="368" spans="13:13" x14ac:dyDescent="0.2">
      <c r="M368" s="211"/>
    </row>
    <row r="369" spans="13:13" x14ac:dyDescent="0.2">
      <c r="M369" s="211"/>
    </row>
    <row r="370" spans="13:13" x14ac:dyDescent="0.2">
      <c r="M370" s="211"/>
    </row>
    <row r="371" spans="13:13" x14ac:dyDescent="0.2">
      <c r="M371" s="211"/>
    </row>
    <row r="372" spans="13:13" x14ac:dyDescent="0.2">
      <c r="M372" s="211"/>
    </row>
    <row r="373" spans="13:13" x14ac:dyDescent="0.2">
      <c r="M373" s="211"/>
    </row>
    <row r="374" spans="13:13" x14ac:dyDescent="0.2">
      <c r="M374" s="211"/>
    </row>
    <row r="375" spans="13:13" x14ac:dyDescent="0.2">
      <c r="M375" s="211"/>
    </row>
    <row r="376" spans="13:13" x14ac:dyDescent="0.2">
      <c r="M376" s="211"/>
    </row>
    <row r="377" spans="13:13" x14ac:dyDescent="0.2">
      <c r="M377" s="211"/>
    </row>
    <row r="378" spans="13:13" x14ac:dyDescent="0.2">
      <c r="M378" s="211"/>
    </row>
    <row r="379" spans="13:13" x14ac:dyDescent="0.2">
      <c r="M379" s="211"/>
    </row>
    <row r="380" spans="13:13" x14ac:dyDescent="0.2">
      <c r="M380" s="211"/>
    </row>
    <row r="381" spans="13:13" x14ac:dyDescent="0.2">
      <c r="M381" s="211"/>
    </row>
    <row r="382" spans="13:13" x14ac:dyDescent="0.2">
      <c r="M382" s="211"/>
    </row>
    <row r="383" spans="13:13" x14ac:dyDescent="0.2">
      <c r="M383" s="211"/>
    </row>
    <row r="384" spans="13:13" x14ac:dyDescent="0.2">
      <c r="M384" s="211"/>
    </row>
    <row r="385" spans="13:13" x14ac:dyDescent="0.2">
      <c r="M385" s="211"/>
    </row>
    <row r="386" spans="13:13" x14ac:dyDescent="0.2">
      <c r="M386" s="211"/>
    </row>
    <row r="387" spans="13:13" x14ac:dyDescent="0.2">
      <c r="M387" s="211"/>
    </row>
    <row r="388" spans="13:13" x14ac:dyDescent="0.2">
      <c r="M388" s="211"/>
    </row>
    <row r="389" spans="13:13" x14ac:dyDescent="0.2">
      <c r="M389" s="211"/>
    </row>
    <row r="390" spans="13:13" x14ac:dyDescent="0.2">
      <c r="M390" s="211"/>
    </row>
    <row r="391" spans="13:13" x14ac:dyDescent="0.2">
      <c r="M391" s="211"/>
    </row>
    <row r="392" spans="13:13" x14ac:dyDescent="0.2">
      <c r="M392" s="211"/>
    </row>
    <row r="393" spans="13:13" x14ac:dyDescent="0.2">
      <c r="M393" s="211"/>
    </row>
    <row r="394" spans="13:13" x14ac:dyDescent="0.2">
      <c r="M394" s="211"/>
    </row>
    <row r="395" spans="13:13" x14ac:dyDescent="0.2">
      <c r="M395" s="211"/>
    </row>
    <row r="396" spans="13:13" x14ac:dyDescent="0.2">
      <c r="M396" s="211"/>
    </row>
    <row r="397" spans="13:13" x14ac:dyDescent="0.2">
      <c r="M397" s="211"/>
    </row>
    <row r="398" spans="13:13" x14ac:dyDescent="0.2">
      <c r="M398" s="211"/>
    </row>
    <row r="399" spans="13:13" x14ac:dyDescent="0.2">
      <c r="M399" s="211"/>
    </row>
    <row r="400" spans="13:13" x14ac:dyDescent="0.2">
      <c r="M400" s="211"/>
    </row>
    <row r="401" spans="13:13" x14ac:dyDescent="0.2">
      <c r="M401" s="211"/>
    </row>
    <row r="402" spans="13:13" x14ac:dyDescent="0.2">
      <c r="M402" s="211"/>
    </row>
    <row r="403" spans="13:13" x14ac:dyDescent="0.2">
      <c r="M403" s="211"/>
    </row>
    <row r="404" spans="13:13" x14ac:dyDescent="0.2">
      <c r="M404" s="211"/>
    </row>
    <row r="405" spans="13:13" x14ac:dyDescent="0.2">
      <c r="M405" s="211"/>
    </row>
    <row r="406" spans="13:13" x14ac:dyDescent="0.2">
      <c r="M406" s="211"/>
    </row>
    <row r="407" spans="13:13" x14ac:dyDescent="0.2">
      <c r="M407" s="211"/>
    </row>
    <row r="408" spans="13:13" x14ac:dyDescent="0.2">
      <c r="M408" s="211"/>
    </row>
    <row r="409" spans="13:13" x14ac:dyDescent="0.2">
      <c r="M409" s="211"/>
    </row>
    <row r="410" spans="13:13" x14ac:dyDescent="0.2">
      <c r="M410" s="211"/>
    </row>
    <row r="411" spans="13:13" x14ac:dyDescent="0.2">
      <c r="M411" s="211"/>
    </row>
    <row r="412" spans="13:13" x14ac:dyDescent="0.2">
      <c r="M412" s="211"/>
    </row>
    <row r="413" spans="13:13" x14ac:dyDescent="0.2">
      <c r="M413" s="211"/>
    </row>
    <row r="414" spans="13:13" x14ac:dyDescent="0.2">
      <c r="M414" s="211"/>
    </row>
    <row r="415" spans="13:13" x14ac:dyDescent="0.2">
      <c r="M415" s="211"/>
    </row>
    <row r="416" spans="13:13" x14ac:dyDescent="0.2">
      <c r="M416" s="211"/>
    </row>
    <row r="417" spans="13:13" x14ac:dyDescent="0.2">
      <c r="M417" s="211"/>
    </row>
    <row r="418" spans="13:13" x14ac:dyDescent="0.2">
      <c r="M418" s="211"/>
    </row>
    <row r="419" spans="13:13" x14ac:dyDescent="0.2">
      <c r="M419" s="211"/>
    </row>
    <row r="420" spans="13:13" x14ac:dyDescent="0.2">
      <c r="M420" s="211"/>
    </row>
    <row r="421" spans="13:13" x14ac:dyDescent="0.2">
      <c r="M421" s="211"/>
    </row>
    <row r="422" spans="13:13" x14ac:dyDescent="0.2">
      <c r="M422" s="211"/>
    </row>
    <row r="423" spans="13:13" x14ac:dyDescent="0.2">
      <c r="M423" s="211"/>
    </row>
    <row r="424" spans="13:13" x14ac:dyDescent="0.2">
      <c r="M424" s="211"/>
    </row>
    <row r="425" spans="13:13" x14ac:dyDescent="0.2">
      <c r="M425" s="211"/>
    </row>
    <row r="426" spans="13:13" x14ac:dyDescent="0.2">
      <c r="M426" s="211"/>
    </row>
    <row r="427" spans="13:13" x14ac:dyDescent="0.2">
      <c r="M427" s="211"/>
    </row>
    <row r="428" spans="13:13" x14ac:dyDescent="0.2">
      <c r="M428" s="211"/>
    </row>
    <row r="429" spans="13:13" x14ac:dyDescent="0.2">
      <c r="M429" s="211"/>
    </row>
    <row r="430" spans="13:13" x14ac:dyDescent="0.2">
      <c r="M430" s="211"/>
    </row>
    <row r="431" spans="13:13" x14ac:dyDescent="0.2">
      <c r="M431" s="211"/>
    </row>
    <row r="432" spans="13:13" x14ac:dyDescent="0.2">
      <c r="M432" s="211"/>
    </row>
    <row r="433" spans="13:13" x14ac:dyDescent="0.2">
      <c r="M433" s="211"/>
    </row>
    <row r="434" spans="13:13" x14ac:dyDescent="0.2">
      <c r="M434" s="211"/>
    </row>
    <row r="435" spans="13:13" x14ac:dyDescent="0.2">
      <c r="M435" s="211"/>
    </row>
    <row r="436" spans="13:13" x14ac:dyDescent="0.2">
      <c r="M436" s="211"/>
    </row>
    <row r="437" spans="13:13" x14ac:dyDescent="0.2">
      <c r="M437" s="211"/>
    </row>
    <row r="438" spans="13:13" x14ac:dyDescent="0.2">
      <c r="M438" s="211"/>
    </row>
    <row r="439" spans="13:13" x14ac:dyDescent="0.2">
      <c r="M439" s="211"/>
    </row>
    <row r="440" spans="13:13" x14ac:dyDescent="0.2">
      <c r="M440" s="211"/>
    </row>
    <row r="441" spans="13:13" x14ac:dyDescent="0.2">
      <c r="M441" s="211"/>
    </row>
    <row r="442" spans="13:13" x14ac:dyDescent="0.2">
      <c r="M442" s="211"/>
    </row>
    <row r="443" spans="13:13" x14ac:dyDescent="0.2">
      <c r="M443" s="211"/>
    </row>
    <row r="444" spans="13:13" x14ac:dyDescent="0.2">
      <c r="M444" s="211"/>
    </row>
    <row r="445" spans="13:13" x14ac:dyDescent="0.2">
      <c r="M445" s="211"/>
    </row>
    <row r="446" spans="13:13" x14ac:dyDescent="0.2">
      <c r="M446" s="211"/>
    </row>
    <row r="447" spans="13:13" x14ac:dyDescent="0.2">
      <c r="M447" s="211"/>
    </row>
    <row r="448" spans="13:13" x14ac:dyDescent="0.2">
      <c r="M448" s="211"/>
    </row>
    <row r="449" spans="13:13" x14ac:dyDescent="0.2">
      <c r="M449" s="211"/>
    </row>
    <row r="450" spans="13:13" x14ac:dyDescent="0.2">
      <c r="M450" s="211"/>
    </row>
    <row r="451" spans="13:13" x14ac:dyDescent="0.2">
      <c r="M451" s="211"/>
    </row>
    <row r="452" spans="13:13" x14ac:dyDescent="0.2">
      <c r="M452" s="211"/>
    </row>
    <row r="453" spans="13:13" x14ac:dyDescent="0.2">
      <c r="M453" s="211"/>
    </row>
    <row r="454" spans="13:13" x14ac:dyDescent="0.2">
      <c r="M454" s="211"/>
    </row>
    <row r="455" spans="13:13" x14ac:dyDescent="0.2">
      <c r="M455" s="211"/>
    </row>
    <row r="456" spans="13:13" x14ac:dyDescent="0.2">
      <c r="M456" s="211"/>
    </row>
    <row r="457" spans="13:13" x14ac:dyDescent="0.2">
      <c r="M457" s="211"/>
    </row>
    <row r="458" spans="13:13" x14ac:dyDescent="0.2">
      <c r="M458" s="211"/>
    </row>
    <row r="459" spans="13:13" x14ac:dyDescent="0.2">
      <c r="M459" s="211"/>
    </row>
    <row r="460" spans="13:13" x14ac:dyDescent="0.2">
      <c r="M460" s="211"/>
    </row>
    <row r="461" spans="13:13" x14ac:dyDescent="0.2">
      <c r="M461" s="211"/>
    </row>
    <row r="462" spans="13:13" x14ac:dyDescent="0.2">
      <c r="M462" s="211"/>
    </row>
    <row r="463" spans="13:13" x14ac:dyDescent="0.2">
      <c r="M463" s="211"/>
    </row>
    <row r="464" spans="13:13" x14ac:dyDescent="0.2">
      <c r="M464" s="211"/>
    </row>
    <row r="465" spans="13:13" x14ac:dyDescent="0.2">
      <c r="M465" s="211"/>
    </row>
    <row r="466" spans="13:13" x14ac:dyDescent="0.2">
      <c r="M466" s="211"/>
    </row>
    <row r="467" spans="13:13" x14ac:dyDescent="0.2">
      <c r="M467" s="211"/>
    </row>
    <row r="468" spans="13:13" x14ac:dyDescent="0.2">
      <c r="M468" s="211"/>
    </row>
    <row r="469" spans="13:13" x14ac:dyDescent="0.2">
      <c r="M469" s="211"/>
    </row>
    <row r="470" spans="13:13" x14ac:dyDescent="0.2">
      <c r="M470" s="211"/>
    </row>
    <row r="471" spans="13:13" x14ac:dyDescent="0.2">
      <c r="M471" s="211"/>
    </row>
    <row r="472" spans="13:13" x14ac:dyDescent="0.2">
      <c r="M472" s="211"/>
    </row>
    <row r="473" spans="13:13" x14ac:dyDescent="0.2">
      <c r="M473" s="211"/>
    </row>
    <row r="474" spans="13:13" x14ac:dyDescent="0.2">
      <c r="M474" s="211"/>
    </row>
    <row r="475" spans="13:13" x14ac:dyDescent="0.2">
      <c r="M475" s="211"/>
    </row>
    <row r="476" spans="13:13" x14ac:dyDescent="0.2">
      <c r="M476" s="211"/>
    </row>
    <row r="477" spans="13:13" x14ac:dyDescent="0.2">
      <c r="M477" s="211"/>
    </row>
    <row r="478" spans="13:13" x14ac:dyDescent="0.2">
      <c r="M478" s="211"/>
    </row>
    <row r="479" spans="13:13" x14ac:dyDescent="0.2">
      <c r="M479" s="211"/>
    </row>
    <row r="480" spans="13:13" x14ac:dyDescent="0.2">
      <c r="M480" s="211"/>
    </row>
    <row r="481" spans="13:13" x14ac:dyDescent="0.2">
      <c r="M481" s="211"/>
    </row>
    <row r="482" spans="13:13" x14ac:dyDescent="0.2">
      <c r="M482" s="211"/>
    </row>
    <row r="483" spans="13:13" x14ac:dyDescent="0.2">
      <c r="M483" s="211"/>
    </row>
    <row r="484" spans="13:13" x14ac:dyDescent="0.2">
      <c r="M484" s="211"/>
    </row>
    <row r="485" spans="13:13" x14ac:dyDescent="0.2">
      <c r="M485" s="211"/>
    </row>
    <row r="486" spans="13:13" x14ac:dyDescent="0.2">
      <c r="M486" s="211"/>
    </row>
    <row r="487" spans="13:13" x14ac:dyDescent="0.2">
      <c r="M487" s="211"/>
    </row>
    <row r="488" spans="13:13" x14ac:dyDescent="0.2">
      <c r="M488" s="211"/>
    </row>
    <row r="489" spans="13:13" x14ac:dyDescent="0.2">
      <c r="M489" s="211"/>
    </row>
    <row r="490" spans="13:13" x14ac:dyDescent="0.2">
      <c r="M490" s="211"/>
    </row>
    <row r="491" spans="13:13" x14ac:dyDescent="0.2">
      <c r="M491" s="211"/>
    </row>
    <row r="492" spans="13:13" x14ac:dyDescent="0.2">
      <c r="M492" s="211"/>
    </row>
    <row r="493" spans="13:13" x14ac:dyDescent="0.2">
      <c r="M493" s="211"/>
    </row>
    <row r="494" spans="13:13" x14ac:dyDescent="0.2">
      <c r="M494" s="211"/>
    </row>
    <row r="495" spans="13:13" x14ac:dyDescent="0.2">
      <c r="M495" s="211"/>
    </row>
    <row r="496" spans="13:13" x14ac:dyDescent="0.2">
      <c r="M496" s="211"/>
    </row>
    <row r="497" spans="13:13" x14ac:dyDescent="0.2">
      <c r="M497" s="211"/>
    </row>
    <row r="498" spans="13:13" x14ac:dyDescent="0.2">
      <c r="M498" s="211"/>
    </row>
    <row r="499" spans="13:13" x14ac:dyDescent="0.2">
      <c r="M499" s="211"/>
    </row>
    <row r="500" spans="13:13" x14ac:dyDescent="0.2">
      <c r="M500" s="211"/>
    </row>
    <row r="501" spans="13:13" x14ac:dyDescent="0.2">
      <c r="M501" s="211"/>
    </row>
    <row r="502" spans="13:13" x14ac:dyDescent="0.2">
      <c r="M502" s="211"/>
    </row>
    <row r="503" spans="13:13" x14ac:dyDescent="0.2">
      <c r="M503" s="211"/>
    </row>
    <row r="504" spans="13:13" x14ac:dyDescent="0.2">
      <c r="M504" s="211"/>
    </row>
    <row r="505" spans="13:13" x14ac:dyDescent="0.2">
      <c r="M505" s="211"/>
    </row>
    <row r="506" spans="13:13" x14ac:dyDescent="0.2">
      <c r="M506" s="211"/>
    </row>
    <row r="507" spans="13:13" x14ac:dyDescent="0.2">
      <c r="M507" s="211"/>
    </row>
    <row r="508" spans="13:13" x14ac:dyDescent="0.2">
      <c r="M508" s="211"/>
    </row>
    <row r="509" spans="13:13" x14ac:dyDescent="0.2">
      <c r="M509" s="211"/>
    </row>
    <row r="510" spans="13:13" x14ac:dyDescent="0.2">
      <c r="M510" s="211"/>
    </row>
    <row r="511" spans="13:13" x14ac:dyDescent="0.2">
      <c r="M511" s="211"/>
    </row>
    <row r="512" spans="13:13" x14ac:dyDescent="0.2">
      <c r="M512" s="211"/>
    </row>
    <row r="513" spans="13:13" x14ac:dyDescent="0.2">
      <c r="M513" s="211"/>
    </row>
    <row r="514" spans="13:13" x14ac:dyDescent="0.2">
      <c r="M514" s="211"/>
    </row>
    <row r="515" spans="13:13" x14ac:dyDescent="0.2">
      <c r="M515" s="211"/>
    </row>
    <row r="516" spans="13:13" x14ac:dyDescent="0.2">
      <c r="M516" s="211"/>
    </row>
    <row r="517" spans="13:13" x14ac:dyDescent="0.2">
      <c r="M517" s="211"/>
    </row>
    <row r="518" spans="13:13" x14ac:dyDescent="0.2">
      <c r="M518" s="211"/>
    </row>
    <row r="519" spans="13:13" x14ac:dyDescent="0.2">
      <c r="M519" s="211"/>
    </row>
    <row r="520" spans="13:13" x14ac:dyDescent="0.2">
      <c r="M520" s="211"/>
    </row>
    <row r="521" spans="13:13" x14ac:dyDescent="0.2">
      <c r="M521" s="211"/>
    </row>
    <row r="522" spans="13:13" x14ac:dyDescent="0.2">
      <c r="M522" s="211"/>
    </row>
    <row r="523" spans="13:13" x14ac:dyDescent="0.2">
      <c r="M523" s="211"/>
    </row>
    <row r="524" spans="13:13" x14ac:dyDescent="0.2">
      <c r="M524" s="211"/>
    </row>
    <row r="525" spans="13:13" x14ac:dyDescent="0.2">
      <c r="M525" s="211"/>
    </row>
    <row r="526" spans="13:13" x14ac:dyDescent="0.2">
      <c r="M526" s="211"/>
    </row>
    <row r="527" spans="13:13" x14ac:dyDescent="0.2">
      <c r="M527" s="211"/>
    </row>
    <row r="528" spans="13:13" x14ac:dyDescent="0.2">
      <c r="M528" s="211"/>
    </row>
    <row r="529" spans="13:13" x14ac:dyDescent="0.2">
      <c r="M529" s="211"/>
    </row>
    <row r="530" spans="13:13" x14ac:dyDescent="0.2">
      <c r="M530" s="211"/>
    </row>
    <row r="531" spans="13:13" x14ac:dyDescent="0.2">
      <c r="M531" s="211"/>
    </row>
    <row r="532" spans="13:13" x14ac:dyDescent="0.2">
      <c r="M532" s="211"/>
    </row>
    <row r="533" spans="13:13" x14ac:dyDescent="0.2">
      <c r="M533" s="211"/>
    </row>
    <row r="534" spans="13:13" x14ac:dyDescent="0.2">
      <c r="M534" s="211"/>
    </row>
    <row r="535" spans="13:13" x14ac:dyDescent="0.2">
      <c r="M535" s="211"/>
    </row>
    <row r="536" spans="13:13" x14ac:dyDescent="0.2">
      <c r="M536" s="211"/>
    </row>
    <row r="537" spans="13:13" x14ac:dyDescent="0.2">
      <c r="M537" s="211"/>
    </row>
    <row r="538" spans="13:13" x14ac:dyDescent="0.2">
      <c r="M538" s="211"/>
    </row>
    <row r="539" spans="13:13" x14ac:dyDescent="0.2">
      <c r="M539" s="211"/>
    </row>
    <row r="540" spans="13:13" x14ac:dyDescent="0.2">
      <c r="M540" s="211"/>
    </row>
    <row r="541" spans="13:13" x14ac:dyDescent="0.2">
      <c r="M541" s="211"/>
    </row>
    <row r="542" spans="13:13" x14ac:dyDescent="0.2">
      <c r="M542" s="211"/>
    </row>
    <row r="543" spans="13:13" x14ac:dyDescent="0.2">
      <c r="M543" s="211"/>
    </row>
    <row r="544" spans="13:13" x14ac:dyDescent="0.2">
      <c r="M544" s="211"/>
    </row>
    <row r="545" spans="13:13" x14ac:dyDescent="0.2">
      <c r="M545" s="211"/>
    </row>
    <row r="546" spans="13:13" x14ac:dyDescent="0.2">
      <c r="M546" s="211"/>
    </row>
    <row r="547" spans="13:13" x14ac:dyDescent="0.2">
      <c r="M547" s="211"/>
    </row>
    <row r="548" spans="13:13" x14ac:dyDescent="0.2">
      <c r="M548" s="211"/>
    </row>
    <row r="549" spans="13:13" x14ac:dyDescent="0.2">
      <c r="M549" s="211"/>
    </row>
    <row r="550" spans="13:13" x14ac:dyDescent="0.2">
      <c r="M550" s="211"/>
    </row>
    <row r="551" spans="13:13" x14ac:dyDescent="0.2">
      <c r="M551" s="211"/>
    </row>
    <row r="552" spans="13:13" x14ac:dyDescent="0.2">
      <c r="M552" s="211"/>
    </row>
    <row r="553" spans="13:13" x14ac:dyDescent="0.2">
      <c r="M553" s="211"/>
    </row>
    <row r="554" spans="13:13" x14ac:dyDescent="0.2">
      <c r="M554" s="211"/>
    </row>
    <row r="555" spans="13:13" x14ac:dyDescent="0.2">
      <c r="M555" s="211"/>
    </row>
    <row r="556" spans="13:13" x14ac:dyDescent="0.2">
      <c r="M556" s="211"/>
    </row>
    <row r="557" spans="13:13" x14ac:dyDescent="0.2">
      <c r="M557" s="211"/>
    </row>
    <row r="558" spans="13:13" x14ac:dyDescent="0.2">
      <c r="M558" s="211"/>
    </row>
    <row r="559" spans="13:13" x14ac:dyDescent="0.2">
      <c r="M559" s="211"/>
    </row>
    <row r="560" spans="13:13" x14ac:dyDescent="0.2">
      <c r="M560" s="211"/>
    </row>
    <row r="561" spans="13:13" x14ac:dyDescent="0.2">
      <c r="M561" s="211"/>
    </row>
    <row r="562" spans="13:13" x14ac:dyDescent="0.2">
      <c r="M562" s="211"/>
    </row>
    <row r="563" spans="13:13" x14ac:dyDescent="0.2">
      <c r="M563" s="211"/>
    </row>
    <row r="564" spans="13:13" x14ac:dyDescent="0.2">
      <c r="M564" s="211"/>
    </row>
    <row r="565" spans="13:13" x14ac:dyDescent="0.2">
      <c r="M565" s="211"/>
    </row>
    <row r="566" spans="13:13" x14ac:dyDescent="0.2">
      <c r="M566" s="211"/>
    </row>
    <row r="567" spans="13:13" x14ac:dyDescent="0.2">
      <c r="M567" s="211"/>
    </row>
    <row r="568" spans="13:13" x14ac:dyDescent="0.2">
      <c r="M568" s="211"/>
    </row>
    <row r="569" spans="13:13" x14ac:dyDescent="0.2">
      <c r="M569" s="211"/>
    </row>
    <row r="570" spans="13:13" x14ac:dyDescent="0.2">
      <c r="M570" s="211"/>
    </row>
    <row r="571" spans="13:13" x14ac:dyDescent="0.2">
      <c r="M571" s="211"/>
    </row>
    <row r="572" spans="13:13" x14ac:dyDescent="0.2">
      <c r="M572" s="211"/>
    </row>
    <row r="573" spans="13:13" x14ac:dyDescent="0.2">
      <c r="M573" s="211"/>
    </row>
    <row r="574" spans="13:13" x14ac:dyDescent="0.2">
      <c r="M574" s="211"/>
    </row>
    <row r="575" spans="13:13" x14ac:dyDescent="0.2">
      <c r="M575" s="211"/>
    </row>
    <row r="576" spans="13:13" x14ac:dyDescent="0.2">
      <c r="M576" s="211"/>
    </row>
    <row r="577" spans="13:13" x14ac:dyDescent="0.2">
      <c r="M577" s="211"/>
    </row>
    <row r="578" spans="13:13" x14ac:dyDescent="0.2">
      <c r="M578" s="211"/>
    </row>
    <row r="579" spans="13:13" x14ac:dyDescent="0.2">
      <c r="M579" s="211"/>
    </row>
    <row r="580" spans="13:13" x14ac:dyDescent="0.2">
      <c r="M580" s="211"/>
    </row>
    <row r="581" spans="13:13" x14ac:dyDescent="0.2">
      <c r="M581" s="211"/>
    </row>
    <row r="582" spans="13:13" x14ac:dyDescent="0.2">
      <c r="M582" s="211"/>
    </row>
    <row r="583" spans="13:13" x14ac:dyDescent="0.2">
      <c r="M583" s="211"/>
    </row>
    <row r="584" spans="13:13" x14ac:dyDescent="0.2">
      <c r="M584" s="211"/>
    </row>
    <row r="585" spans="13:13" x14ac:dyDescent="0.2">
      <c r="M585" s="211"/>
    </row>
    <row r="586" spans="13:13" x14ac:dyDescent="0.2">
      <c r="M586" s="211"/>
    </row>
    <row r="587" spans="13:13" x14ac:dyDescent="0.2">
      <c r="M587" s="211"/>
    </row>
    <row r="588" spans="13:13" x14ac:dyDescent="0.2">
      <c r="M588" s="211"/>
    </row>
    <row r="589" spans="13:13" x14ac:dyDescent="0.2">
      <c r="M589" s="211"/>
    </row>
    <row r="590" spans="13:13" x14ac:dyDescent="0.2">
      <c r="M590" s="211"/>
    </row>
    <row r="591" spans="13:13" x14ac:dyDescent="0.2">
      <c r="M591" s="211"/>
    </row>
    <row r="592" spans="13:13" x14ac:dyDescent="0.2">
      <c r="M592" s="211"/>
    </row>
    <row r="593" spans="13:13" x14ac:dyDescent="0.2">
      <c r="M593" s="211"/>
    </row>
    <row r="594" spans="13:13" x14ac:dyDescent="0.2">
      <c r="M594" s="211"/>
    </row>
    <row r="595" spans="13:13" x14ac:dyDescent="0.2">
      <c r="M595" s="211"/>
    </row>
    <row r="596" spans="13:13" x14ac:dyDescent="0.2">
      <c r="M596" s="211"/>
    </row>
    <row r="597" spans="13:13" x14ac:dyDescent="0.2">
      <c r="M597" s="211"/>
    </row>
    <row r="598" spans="13:13" x14ac:dyDescent="0.2">
      <c r="M598" s="211"/>
    </row>
    <row r="599" spans="13:13" x14ac:dyDescent="0.2">
      <c r="M599" s="211"/>
    </row>
    <row r="600" spans="13:13" x14ac:dyDescent="0.2">
      <c r="M600" s="211"/>
    </row>
    <row r="601" spans="13:13" x14ac:dyDescent="0.2">
      <c r="M601" s="211"/>
    </row>
    <row r="602" spans="13:13" x14ac:dyDescent="0.2">
      <c r="M602" s="211"/>
    </row>
    <row r="603" spans="13:13" x14ac:dyDescent="0.2">
      <c r="M603" s="211"/>
    </row>
    <row r="604" spans="13:13" x14ac:dyDescent="0.2">
      <c r="M604" s="211"/>
    </row>
    <row r="605" spans="13:13" x14ac:dyDescent="0.2">
      <c r="M605" s="211"/>
    </row>
    <row r="606" spans="13:13" x14ac:dyDescent="0.2">
      <c r="M606" s="211"/>
    </row>
    <row r="607" spans="13:13" x14ac:dyDescent="0.2">
      <c r="M607" s="211"/>
    </row>
    <row r="608" spans="13:13" x14ac:dyDescent="0.2">
      <c r="M608" s="211"/>
    </row>
    <row r="609" spans="13:13" x14ac:dyDescent="0.2">
      <c r="M609" s="211"/>
    </row>
    <row r="610" spans="13:13" x14ac:dyDescent="0.2">
      <c r="M610" s="211"/>
    </row>
    <row r="611" spans="13:13" x14ac:dyDescent="0.2">
      <c r="M611" s="211"/>
    </row>
    <row r="612" spans="13:13" x14ac:dyDescent="0.2">
      <c r="M612" s="211"/>
    </row>
    <row r="613" spans="13:13" x14ac:dyDescent="0.2">
      <c r="M613" s="211"/>
    </row>
    <row r="614" spans="13:13" x14ac:dyDescent="0.2">
      <c r="M614" s="211"/>
    </row>
    <row r="615" spans="13:13" x14ac:dyDescent="0.2">
      <c r="M615" s="211"/>
    </row>
    <row r="616" spans="13:13" x14ac:dyDescent="0.2">
      <c r="M616" s="211"/>
    </row>
    <row r="617" spans="13:13" x14ac:dyDescent="0.2">
      <c r="M617" s="211"/>
    </row>
    <row r="618" spans="13:13" x14ac:dyDescent="0.2">
      <c r="M618" s="211"/>
    </row>
    <row r="619" spans="13:13" x14ac:dyDescent="0.2">
      <c r="M619" s="211"/>
    </row>
    <row r="620" spans="13:13" x14ac:dyDescent="0.2">
      <c r="M620" s="211"/>
    </row>
    <row r="621" spans="13:13" x14ac:dyDescent="0.2">
      <c r="M621" s="211"/>
    </row>
    <row r="622" spans="13:13" x14ac:dyDescent="0.2">
      <c r="M622" s="211"/>
    </row>
    <row r="623" spans="13:13" x14ac:dyDescent="0.2">
      <c r="M623" s="211"/>
    </row>
    <row r="624" spans="13:13" x14ac:dyDescent="0.2">
      <c r="M624" s="211"/>
    </row>
    <row r="625" spans="13:13" x14ac:dyDescent="0.2">
      <c r="M625" s="211"/>
    </row>
    <row r="626" spans="13:13" x14ac:dyDescent="0.2">
      <c r="M626" s="211"/>
    </row>
    <row r="627" spans="13:13" x14ac:dyDescent="0.2">
      <c r="M627" s="211"/>
    </row>
    <row r="628" spans="13:13" x14ac:dyDescent="0.2">
      <c r="M628" s="211"/>
    </row>
    <row r="629" spans="13:13" x14ac:dyDescent="0.2">
      <c r="M629" s="211"/>
    </row>
    <row r="630" spans="13:13" x14ac:dyDescent="0.2">
      <c r="M630" s="211"/>
    </row>
    <row r="631" spans="13:13" x14ac:dyDescent="0.2">
      <c r="M631" s="211"/>
    </row>
    <row r="632" spans="13:13" x14ac:dyDescent="0.2">
      <c r="M632" s="211"/>
    </row>
    <row r="633" spans="13:13" x14ac:dyDescent="0.2">
      <c r="M633" s="211"/>
    </row>
    <row r="634" spans="13:13" x14ac:dyDescent="0.2">
      <c r="M634" s="211"/>
    </row>
    <row r="635" spans="13:13" x14ac:dyDescent="0.2">
      <c r="M635" s="211"/>
    </row>
    <row r="636" spans="13:13" x14ac:dyDescent="0.2">
      <c r="M636" s="211"/>
    </row>
    <row r="637" spans="13:13" x14ac:dyDescent="0.2">
      <c r="M637" s="211"/>
    </row>
    <row r="638" spans="13:13" x14ac:dyDescent="0.2">
      <c r="M638" s="211"/>
    </row>
    <row r="639" spans="13:13" x14ac:dyDescent="0.2">
      <c r="M639" s="211"/>
    </row>
    <row r="640" spans="13:13" x14ac:dyDescent="0.2">
      <c r="M640" s="211"/>
    </row>
    <row r="641" spans="13:13" x14ac:dyDescent="0.2">
      <c r="M641" s="211"/>
    </row>
    <row r="642" spans="13:13" x14ac:dyDescent="0.2">
      <c r="M642" s="211"/>
    </row>
    <row r="643" spans="13:13" x14ac:dyDescent="0.2">
      <c r="M643" s="211"/>
    </row>
    <row r="644" spans="13:13" x14ac:dyDescent="0.2">
      <c r="M644" s="211"/>
    </row>
    <row r="645" spans="13:13" x14ac:dyDescent="0.2">
      <c r="M645" s="211"/>
    </row>
    <row r="646" spans="13:13" x14ac:dyDescent="0.2">
      <c r="M646" s="211"/>
    </row>
    <row r="647" spans="13:13" x14ac:dyDescent="0.2">
      <c r="M647" s="211"/>
    </row>
    <row r="648" spans="13:13" x14ac:dyDescent="0.2">
      <c r="M648" s="211"/>
    </row>
    <row r="649" spans="13:13" x14ac:dyDescent="0.2">
      <c r="M649" s="211"/>
    </row>
    <row r="650" spans="13:13" x14ac:dyDescent="0.2">
      <c r="M650" s="211"/>
    </row>
    <row r="651" spans="13:13" x14ac:dyDescent="0.2">
      <c r="M651" s="211"/>
    </row>
    <row r="652" spans="13:13" x14ac:dyDescent="0.2">
      <c r="M652" s="211"/>
    </row>
    <row r="653" spans="13:13" x14ac:dyDescent="0.2">
      <c r="M653" s="211"/>
    </row>
    <row r="654" spans="13:13" x14ac:dyDescent="0.2">
      <c r="M654" s="211"/>
    </row>
    <row r="655" spans="13:13" x14ac:dyDescent="0.2">
      <c r="M655" s="211"/>
    </row>
    <row r="656" spans="13:13" x14ac:dyDescent="0.2">
      <c r="M656" s="211"/>
    </row>
    <row r="657" spans="13:13" x14ac:dyDescent="0.2">
      <c r="M657" s="211"/>
    </row>
    <row r="658" spans="13:13" x14ac:dyDescent="0.2">
      <c r="M658" s="211"/>
    </row>
    <row r="659" spans="13:13" x14ac:dyDescent="0.2">
      <c r="M659" s="211"/>
    </row>
    <row r="660" spans="13:13" x14ac:dyDescent="0.2">
      <c r="M660" s="211"/>
    </row>
    <row r="661" spans="13:13" x14ac:dyDescent="0.2">
      <c r="M661" s="211"/>
    </row>
    <row r="662" spans="13:13" x14ac:dyDescent="0.2">
      <c r="M662" s="211"/>
    </row>
    <row r="663" spans="13:13" x14ac:dyDescent="0.2">
      <c r="M663" s="211"/>
    </row>
    <row r="664" spans="13:13" x14ac:dyDescent="0.2">
      <c r="M664" s="211"/>
    </row>
    <row r="665" spans="13:13" x14ac:dyDescent="0.2">
      <c r="M665" s="211"/>
    </row>
    <row r="666" spans="13:13" x14ac:dyDescent="0.2">
      <c r="M666" s="211"/>
    </row>
    <row r="667" spans="13:13" x14ac:dyDescent="0.2">
      <c r="M667" s="211"/>
    </row>
    <row r="668" spans="13:13" x14ac:dyDescent="0.2">
      <c r="M668" s="211"/>
    </row>
    <row r="669" spans="13:13" x14ac:dyDescent="0.2">
      <c r="M669" s="211"/>
    </row>
    <row r="670" spans="13:13" x14ac:dyDescent="0.2">
      <c r="M670" s="211"/>
    </row>
    <row r="671" spans="13:13" x14ac:dyDescent="0.2">
      <c r="M671" s="211"/>
    </row>
    <row r="672" spans="13:13" x14ac:dyDescent="0.2">
      <c r="M672" s="211"/>
    </row>
    <row r="673" spans="13:13" x14ac:dyDescent="0.2">
      <c r="M673" s="211"/>
    </row>
    <row r="674" spans="13:13" x14ac:dyDescent="0.2">
      <c r="M674" s="211"/>
    </row>
    <row r="675" spans="13:13" x14ac:dyDescent="0.2">
      <c r="M675" s="211"/>
    </row>
    <row r="676" spans="13:13" x14ac:dyDescent="0.2">
      <c r="M676" s="211"/>
    </row>
    <row r="677" spans="13:13" x14ac:dyDescent="0.2">
      <c r="M677" s="211"/>
    </row>
    <row r="678" spans="13:13" x14ac:dyDescent="0.2">
      <c r="M678" s="211"/>
    </row>
    <row r="679" spans="13:13" x14ac:dyDescent="0.2">
      <c r="M679" s="211"/>
    </row>
    <row r="680" spans="13:13" x14ac:dyDescent="0.2">
      <c r="M680" s="211"/>
    </row>
    <row r="681" spans="13:13" x14ac:dyDescent="0.2">
      <c r="M681" s="211"/>
    </row>
    <row r="682" spans="13:13" x14ac:dyDescent="0.2">
      <c r="M682" s="211"/>
    </row>
    <row r="683" spans="13:13" x14ac:dyDescent="0.2">
      <c r="M683" s="211"/>
    </row>
    <row r="684" spans="13:13" x14ac:dyDescent="0.2">
      <c r="M684" s="211"/>
    </row>
    <row r="685" spans="13:13" x14ac:dyDescent="0.2">
      <c r="M685" s="211"/>
    </row>
    <row r="686" spans="13:13" x14ac:dyDescent="0.2">
      <c r="M686" s="211"/>
    </row>
    <row r="687" spans="13:13" x14ac:dyDescent="0.2">
      <c r="M687" s="211"/>
    </row>
    <row r="688" spans="13:13" x14ac:dyDescent="0.2">
      <c r="M688" s="211"/>
    </row>
    <row r="689" spans="13:13" x14ac:dyDescent="0.2">
      <c r="M689" s="211"/>
    </row>
    <row r="690" spans="13:13" x14ac:dyDescent="0.2">
      <c r="M690" s="211"/>
    </row>
    <row r="691" spans="13:13" x14ac:dyDescent="0.2">
      <c r="M691" s="211"/>
    </row>
    <row r="692" spans="13:13" x14ac:dyDescent="0.2">
      <c r="M692" s="211"/>
    </row>
    <row r="693" spans="13:13" x14ac:dyDescent="0.2">
      <c r="M693" s="211"/>
    </row>
    <row r="694" spans="13:13" x14ac:dyDescent="0.2">
      <c r="M694" s="211"/>
    </row>
    <row r="695" spans="13:13" x14ac:dyDescent="0.2">
      <c r="M695" s="211"/>
    </row>
    <row r="696" spans="13:13" x14ac:dyDescent="0.2">
      <c r="M696" s="211"/>
    </row>
    <row r="697" spans="13:13" x14ac:dyDescent="0.2">
      <c r="M697" s="211"/>
    </row>
    <row r="698" spans="13:13" x14ac:dyDescent="0.2">
      <c r="M698" s="211"/>
    </row>
    <row r="699" spans="13:13" x14ac:dyDescent="0.2">
      <c r="M699" s="211"/>
    </row>
    <row r="700" spans="13:13" x14ac:dyDescent="0.2">
      <c r="M700" s="211"/>
    </row>
    <row r="701" spans="13:13" x14ac:dyDescent="0.2">
      <c r="M701" s="211"/>
    </row>
    <row r="702" spans="13:13" x14ac:dyDescent="0.2">
      <c r="M702" s="211"/>
    </row>
    <row r="703" spans="13:13" x14ac:dyDescent="0.2">
      <c r="M703" s="211"/>
    </row>
    <row r="704" spans="13:13" x14ac:dyDescent="0.2">
      <c r="M704" s="211"/>
    </row>
    <row r="705" spans="13:13" x14ac:dyDescent="0.2">
      <c r="M705" s="211"/>
    </row>
    <row r="706" spans="13:13" x14ac:dyDescent="0.2">
      <c r="M706" s="211"/>
    </row>
    <row r="707" spans="13:13" x14ac:dyDescent="0.2">
      <c r="M707" s="211"/>
    </row>
    <row r="708" spans="13:13" x14ac:dyDescent="0.2">
      <c r="M708" s="211"/>
    </row>
    <row r="709" spans="13:13" x14ac:dyDescent="0.2">
      <c r="M709" s="211"/>
    </row>
    <row r="710" spans="13:13" x14ac:dyDescent="0.2">
      <c r="M710" s="211"/>
    </row>
    <row r="711" spans="13:13" x14ac:dyDescent="0.2">
      <c r="M711" s="211"/>
    </row>
    <row r="712" spans="13:13" x14ac:dyDescent="0.2">
      <c r="M712" s="211"/>
    </row>
    <row r="713" spans="13:13" x14ac:dyDescent="0.2">
      <c r="M713" s="211"/>
    </row>
    <row r="714" spans="13:13" x14ac:dyDescent="0.2">
      <c r="M714" s="211"/>
    </row>
    <row r="715" spans="13:13" x14ac:dyDescent="0.2">
      <c r="M715" s="211"/>
    </row>
    <row r="716" spans="13:13" x14ac:dyDescent="0.2">
      <c r="M716" s="211"/>
    </row>
    <row r="717" spans="13:13" x14ac:dyDescent="0.2">
      <c r="M717" s="211"/>
    </row>
    <row r="718" spans="13:13" x14ac:dyDescent="0.2">
      <c r="M718" s="211"/>
    </row>
    <row r="719" spans="13:13" x14ac:dyDescent="0.2">
      <c r="M719" s="211"/>
    </row>
    <row r="720" spans="13:13" x14ac:dyDescent="0.2">
      <c r="M720" s="211"/>
    </row>
    <row r="721" spans="13:13" x14ac:dyDescent="0.2">
      <c r="M721" s="211"/>
    </row>
    <row r="722" spans="13:13" x14ac:dyDescent="0.2">
      <c r="M722" s="211"/>
    </row>
    <row r="723" spans="13:13" x14ac:dyDescent="0.2">
      <c r="M723" s="211"/>
    </row>
    <row r="724" spans="13:13" x14ac:dyDescent="0.2">
      <c r="M724" s="211"/>
    </row>
    <row r="725" spans="13:13" x14ac:dyDescent="0.2">
      <c r="M725" s="211"/>
    </row>
    <row r="726" spans="13:13" x14ac:dyDescent="0.2">
      <c r="M726" s="211"/>
    </row>
    <row r="727" spans="13:13" x14ac:dyDescent="0.2">
      <c r="M727" s="211"/>
    </row>
    <row r="728" spans="13:13" x14ac:dyDescent="0.2">
      <c r="M728" s="211"/>
    </row>
    <row r="729" spans="13:13" x14ac:dyDescent="0.2">
      <c r="M729" s="211"/>
    </row>
    <row r="730" spans="13:13" x14ac:dyDescent="0.2">
      <c r="M730" s="211"/>
    </row>
    <row r="731" spans="13:13" x14ac:dyDescent="0.2">
      <c r="M731" s="211"/>
    </row>
    <row r="732" spans="13:13" x14ac:dyDescent="0.2">
      <c r="M732" s="211"/>
    </row>
    <row r="733" spans="13:13" x14ac:dyDescent="0.2">
      <c r="M733" s="211"/>
    </row>
    <row r="734" spans="13:13" x14ac:dyDescent="0.2">
      <c r="M734" s="211"/>
    </row>
    <row r="735" spans="13:13" x14ac:dyDescent="0.2">
      <c r="M735" s="211"/>
    </row>
    <row r="736" spans="13:13" x14ac:dyDescent="0.2">
      <c r="M736" s="211"/>
    </row>
    <row r="737" spans="13:13" x14ac:dyDescent="0.2">
      <c r="M737" s="211"/>
    </row>
    <row r="738" spans="13:13" x14ac:dyDescent="0.2">
      <c r="M738" s="211"/>
    </row>
    <row r="739" spans="13:13" x14ac:dyDescent="0.2">
      <c r="M739" s="211"/>
    </row>
    <row r="740" spans="13:13" x14ac:dyDescent="0.2">
      <c r="M740" s="211"/>
    </row>
    <row r="741" spans="13:13" x14ac:dyDescent="0.2">
      <c r="M741" s="211"/>
    </row>
    <row r="742" spans="13:13" x14ac:dyDescent="0.2">
      <c r="M742" s="211"/>
    </row>
    <row r="743" spans="13:13" x14ac:dyDescent="0.2">
      <c r="M743" s="211"/>
    </row>
    <row r="744" spans="13:13" x14ac:dyDescent="0.2">
      <c r="M744" s="211"/>
    </row>
    <row r="745" spans="13:13" x14ac:dyDescent="0.2">
      <c r="M745" s="211"/>
    </row>
    <row r="746" spans="13:13" x14ac:dyDescent="0.2">
      <c r="M746" s="211"/>
    </row>
    <row r="747" spans="13:13" x14ac:dyDescent="0.2">
      <c r="M747" s="211"/>
    </row>
    <row r="748" spans="13:13" x14ac:dyDescent="0.2">
      <c r="M748" s="211"/>
    </row>
    <row r="749" spans="13:13" x14ac:dyDescent="0.2">
      <c r="M749" s="211"/>
    </row>
    <row r="750" spans="13:13" x14ac:dyDescent="0.2">
      <c r="M750" s="211"/>
    </row>
    <row r="751" spans="13:13" x14ac:dyDescent="0.2">
      <c r="M751" s="211"/>
    </row>
    <row r="752" spans="13:13" x14ac:dyDescent="0.2">
      <c r="M752" s="211"/>
    </row>
    <row r="753" spans="13:13" x14ac:dyDescent="0.2">
      <c r="M753" s="211"/>
    </row>
    <row r="754" spans="13:13" x14ac:dyDescent="0.2">
      <c r="M754" s="211"/>
    </row>
    <row r="755" spans="13:13" x14ac:dyDescent="0.2">
      <c r="M755" s="211"/>
    </row>
    <row r="756" spans="13:13" x14ac:dyDescent="0.2">
      <c r="M756" s="211"/>
    </row>
    <row r="757" spans="13:13" x14ac:dyDescent="0.2">
      <c r="M757" s="211"/>
    </row>
    <row r="758" spans="13:13" x14ac:dyDescent="0.2">
      <c r="M758" s="211"/>
    </row>
    <row r="759" spans="13:13" x14ac:dyDescent="0.2">
      <c r="M759" s="211"/>
    </row>
    <row r="760" spans="13:13" x14ac:dyDescent="0.2">
      <c r="M760" s="211"/>
    </row>
    <row r="761" spans="13:13" x14ac:dyDescent="0.2">
      <c r="M761" s="211"/>
    </row>
    <row r="762" spans="13:13" x14ac:dyDescent="0.2">
      <c r="M762" s="211"/>
    </row>
    <row r="763" spans="13:13" x14ac:dyDescent="0.2">
      <c r="M763" s="211"/>
    </row>
    <row r="764" spans="13:13" x14ac:dyDescent="0.2">
      <c r="M764" s="211"/>
    </row>
    <row r="765" spans="13:13" x14ac:dyDescent="0.2">
      <c r="M765" s="211"/>
    </row>
    <row r="766" spans="13:13" x14ac:dyDescent="0.2">
      <c r="M766" s="211"/>
    </row>
    <row r="767" spans="13:13" x14ac:dyDescent="0.2">
      <c r="M767" s="211"/>
    </row>
    <row r="768" spans="13:13" x14ac:dyDescent="0.2">
      <c r="M768" s="211"/>
    </row>
    <row r="769" spans="13:13" x14ac:dyDescent="0.2">
      <c r="M769" s="211"/>
    </row>
    <row r="770" spans="13:13" x14ac:dyDescent="0.2">
      <c r="M770" s="211"/>
    </row>
    <row r="771" spans="13:13" x14ac:dyDescent="0.2">
      <c r="M771" s="211"/>
    </row>
    <row r="772" spans="13:13" x14ac:dyDescent="0.2">
      <c r="M772" s="211"/>
    </row>
    <row r="773" spans="13:13" x14ac:dyDescent="0.2">
      <c r="M773" s="211"/>
    </row>
    <row r="774" spans="13:13" x14ac:dyDescent="0.2">
      <c r="M774" s="211"/>
    </row>
    <row r="775" spans="13:13" x14ac:dyDescent="0.2">
      <c r="M775" s="211"/>
    </row>
    <row r="776" spans="13:13" x14ac:dyDescent="0.2">
      <c r="M776" s="211"/>
    </row>
    <row r="777" spans="13:13" x14ac:dyDescent="0.2">
      <c r="M777" s="211"/>
    </row>
    <row r="778" spans="13:13" x14ac:dyDescent="0.2">
      <c r="M778" s="211"/>
    </row>
    <row r="779" spans="13:13" x14ac:dyDescent="0.2">
      <c r="M779" s="211"/>
    </row>
    <row r="780" spans="13:13" x14ac:dyDescent="0.2">
      <c r="M780" s="211"/>
    </row>
    <row r="781" spans="13:13" x14ac:dyDescent="0.2">
      <c r="M781" s="211"/>
    </row>
  </sheetData>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election activeCell="J33" sqref="J33"/>
    </sheetView>
  </sheetViews>
  <sheetFormatPr baseColWidth="10" defaultColWidth="10.83203125" defaultRowHeight="16" x14ac:dyDescent="0.2"/>
  <cols>
    <col min="1" max="1" width="52" style="4" customWidth="1"/>
    <col min="2" max="2" width="16.1640625" style="4" customWidth="1"/>
    <col min="3" max="3" width="18" style="4" customWidth="1"/>
    <col min="4" max="4" width="16.83203125" style="4" customWidth="1"/>
    <col min="5" max="5" width="16.1640625" style="4" customWidth="1"/>
    <col min="6" max="16384" width="10.83203125" style="4"/>
  </cols>
  <sheetData>
    <row r="1" spans="1:6" ht="28" customHeight="1" x14ac:dyDescent="0.2">
      <c r="A1" s="17" t="s">
        <v>111</v>
      </c>
      <c r="B1" s="24" t="s">
        <v>96</v>
      </c>
      <c r="C1" s="24" t="s">
        <v>27</v>
      </c>
      <c r="D1" s="24" t="s">
        <v>29</v>
      </c>
      <c r="E1" s="24" t="s">
        <v>32</v>
      </c>
    </row>
    <row r="2" spans="1:6" x14ac:dyDescent="0.2">
      <c r="A2" s="48" t="s">
        <v>4</v>
      </c>
      <c r="B2" s="27"/>
      <c r="C2" s="27"/>
      <c r="D2" s="27"/>
      <c r="E2" s="27"/>
    </row>
    <row r="3" spans="1:6" x14ac:dyDescent="0.2">
      <c r="A3" s="83" t="s">
        <v>114</v>
      </c>
      <c r="B3" s="30"/>
      <c r="C3" s="30"/>
      <c r="D3" s="30"/>
      <c r="E3" s="30"/>
    </row>
    <row r="4" spans="1:6" x14ac:dyDescent="0.2">
      <c r="A4" s="80" t="s">
        <v>102</v>
      </c>
      <c r="B4" s="69">
        <v>1000</v>
      </c>
      <c r="C4" s="69">
        <v>19012</v>
      </c>
      <c r="D4" s="69">
        <v>6869</v>
      </c>
      <c r="E4" s="69">
        <v>26881</v>
      </c>
    </row>
    <row r="5" spans="1:6" x14ac:dyDescent="0.2">
      <c r="A5" s="80" t="s">
        <v>97</v>
      </c>
      <c r="B5" s="69">
        <v>0</v>
      </c>
      <c r="C5" s="69">
        <v>0</v>
      </c>
      <c r="D5" s="69">
        <v>0</v>
      </c>
      <c r="E5" s="69">
        <v>0</v>
      </c>
    </row>
    <row r="6" spans="1:6" x14ac:dyDescent="0.2">
      <c r="A6" s="80" t="s">
        <v>98</v>
      </c>
      <c r="B6" s="69">
        <v>0</v>
      </c>
      <c r="C6" s="69">
        <v>0</v>
      </c>
      <c r="D6" s="69">
        <v>-6869</v>
      </c>
      <c r="E6" s="69">
        <v>-6869</v>
      </c>
    </row>
    <row r="7" spans="1:6" x14ac:dyDescent="0.2">
      <c r="A7" s="80" t="s">
        <v>99</v>
      </c>
      <c r="B7" s="69">
        <v>0</v>
      </c>
      <c r="C7" s="69">
        <v>6869</v>
      </c>
      <c r="D7" s="69">
        <v>7340</v>
      </c>
      <c r="E7" s="69">
        <v>14209</v>
      </c>
    </row>
    <row r="8" spans="1:6" x14ac:dyDescent="0.2">
      <c r="A8" s="81" t="s">
        <v>101</v>
      </c>
      <c r="B8" s="84">
        <f>SUM(B4:B7)</f>
        <v>1000</v>
      </c>
      <c r="C8" s="84">
        <v>25882</v>
      </c>
      <c r="D8" s="84">
        <v>7340</v>
      </c>
      <c r="E8" s="84">
        <v>34222</v>
      </c>
    </row>
    <row r="9" spans="1:6" x14ac:dyDescent="0.2">
      <c r="A9" s="83" t="s">
        <v>115</v>
      </c>
      <c r="B9" s="85"/>
      <c r="C9" s="86"/>
      <c r="D9" s="86"/>
      <c r="E9" s="86"/>
    </row>
    <row r="10" spans="1:6" x14ac:dyDescent="0.2">
      <c r="A10" s="80" t="s">
        <v>102</v>
      </c>
      <c r="B10" s="69">
        <v>1000</v>
      </c>
      <c r="C10" s="69">
        <v>25882</v>
      </c>
      <c r="D10" s="69">
        <v>7340</v>
      </c>
      <c r="E10" s="69">
        <v>34222</v>
      </c>
    </row>
    <row r="11" spans="1:6" x14ac:dyDescent="0.2">
      <c r="A11" s="80" t="s">
        <v>97</v>
      </c>
      <c r="B11" s="69">
        <v>0</v>
      </c>
      <c r="C11" s="69">
        <v>0</v>
      </c>
      <c r="D11" s="69">
        <v>0</v>
      </c>
      <c r="E11" s="69">
        <f>SUM(B11:D11)</f>
        <v>0</v>
      </c>
    </row>
    <row r="12" spans="1:6" x14ac:dyDescent="0.2">
      <c r="A12" s="80" t="s">
        <v>98</v>
      </c>
      <c r="B12" s="69">
        <v>0</v>
      </c>
      <c r="C12" s="69">
        <v>0</v>
      </c>
      <c r="D12" s="69">
        <v>-7340</v>
      </c>
      <c r="E12" s="69">
        <f>SUM(B12:D12)</f>
        <v>-7340</v>
      </c>
    </row>
    <row r="13" spans="1:6" x14ac:dyDescent="0.2">
      <c r="A13" s="80" t="s">
        <v>99</v>
      </c>
      <c r="B13" s="69">
        <v>0</v>
      </c>
      <c r="C13" s="69">
        <v>7340</v>
      </c>
      <c r="D13" s="69">
        <v>8230</v>
      </c>
      <c r="E13" s="69">
        <f>SUM(B13:D13)</f>
        <v>15570</v>
      </c>
    </row>
    <row r="14" spans="1:6" x14ac:dyDescent="0.2">
      <c r="A14" s="81" t="s">
        <v>101</v>
      </c>
      <c r="B14" s="84">
        <f>SUM(B10:B13)</f>
        <v>1000</v>
      </c>
      <c r="C14" s="84">
        <f>SUM(C10:C13)</f>
        <v>33222</v>
      </c>
      <c r="D14" s="84">
        <f>SUM(D10:D13)</f>
        <v>8230</v>
      </c>
      <c r="E14" s="84">
        <f>SUM(B14:D14)</f>
        <v>42452</v>
      </c>
      <c r="F14" s="203"/>
    </row>
    <row r="15" spans="1:6" x14ac:dyDescent="0.2">
      <c r="A15" s="83" t="s">
        <v>158</v>
      </c>
      <c r="B15" s="87"/>
      <c r="C15" s="87"/>
      <c r="D15" s="87"/>
      <c r="E15" s="87"/>
    </row>
    <row r="16" spans="1:6" x14ac:dyDescent="0.2">
      <c r="A16" s="80" t="s">
        <v>100</v>
      </c>
      <c r="B16" s="69">
        <v>1000</v>
      </c>
      <c r="C16" s="69">
        <v>33221</v>
      </c>
      <c r="D16" s="69">
        <v>8230</v>
      </c>
      <c r="E16" s="69">
        <f>SUM(B16:D16)</f>
        <v>42451</v>
      </c>
    </row>
    <row r="17" spans="1:7" x14ac:dyDescent="0.2">
      <c r="A17" s="80" t="s">
        <v>97</v>
      </c>
      <c r="B17" s="69">
        <v>0</v>
      </c>
      <c r="C17" s="69">
        <v>0</v>
      </c>
      <c r="D17" s="69">
        <v>0</v>
      </c>
      <c r="E17" s="69">
        <v>0</v>
      </c>
    </row>
    <row r="18" spans="1:7" x14ac:dyDescent="0.2">
      <c r="A18" s="80" t="s">
        <v>98</v>
      </c>
      <c r="B18" s="69">
        <v>0</v>
      </c>
      <c r="C18" s="69">
        <v>0</v>
      </c>
      <c r="D18" s="69">
        <v>-8230</v>
      </c>
      <c r="E18" s="69">
        <f>SUM(B18:D18)</f>
        <v>-8230</v>
      </c>
    </row>
    <row r="19" spans="1:7" x14ac:dyDescent="0.2">
      <c r="A19" s="80" t="s">
        <v>99</v>
      </c>
      <c r="B19" s="69">
        <v>0</v>
      </c>
      <c r="C19" s="69">
        <v>8230</v>
      </c>
      <c r="D19" s="69">
        <v>9878</v>
      </c>
      <c r="E19" s="69">
        <f>SUM(B19:D19)</f>
        <v>18108</v>
      </c>
    </row>
    <row r="20" spans="1:7" x14ac:dyDescent="0.2">
      <c r="A20" s="58" t="s">
        <v>159</v>
      </c>
      <c r="B20" s="70">
        <f>SUM(B16:B19)</f>
        <v>1000</v>
      </c>
      <c r="C20" s="70">
        <f>SUM(C16:C19)</f>
        <v>41451</v>
      </c>
      <c r="D20" s="70">
        <f>SUM(D16:D19)</f>
        <v>9878</v>
      </c>
      <c r="E20" s="70">
        <f>SUM(B20:D20)</f>
        <v>52329</v>
      </c>
    </row>
    <row r="21" spans="1:7" x14ac:dyDescent="0.2">
      <c r="A21" s="83" t="s">
        <v>162</v>
      </c>
      <c r="B21" s="87"/>
      <c r="C21" s="87"/>
      <c r="D21" s="87"/>
      <c r="E21" s="87"/>
    </row>
    <row r="22" spans="1:7" x14ac:dyDescent="0.2">
      <c r="A22" s="80" t="s">
        <v>163</v>
      </c>
      <c r="B22" s="123">
        <f>SUM(B18:B21)</f>
        <v>1000</v>
      </c>
      <c r="C22" s="69">
        <v>41451</v>
      </c>
      <c r="D22" s="181">
        <v>9877</v>
      </c>
      <c r="E22" s="204">
        <v>52329</v>
      </c>
    </row>
    <row r="23" spans="1:7" x14ac:dyDescent="0.2">
      <c r="A23" s="80" t="s">
        <v>97</v>
      </c>
      <c r="B23" s="69">
        <v>0</v>
      </c>
      <c r="C23" s="69">
        <v>0</v>
      </c>
      <c r="D23" s="181" t="s">
        <v>167</v>
      </c>
      <c r="E23" s="69">
        <v>0</v>
      </c>
    </row>
    <row r="24" spans="1:7" x14ac:dyDescent="0.2">
      <c r="A24" s="80" t="s">
        <v>98</v>
      </c>
      <c r="B24" s="69">
        <v>0</v>
      </c>
      <c r="C24" s="69">
        <v>0</v>
      </c>
      <c r="D24" s="181">
        <v>-9877</v>
      </c>
      <c r="E24" s="69">
        <v>-9877</v>
      </c>
    </row>
    <row r="25" spans="1:7" x14ac:dyDescent="0.2">
      <c r="A25" s="80" t="s">
        <v>99</v>
      </c>
      <c r="B25" s="69">
        <v>0</v>
      </c>
      <c r="C25" s="69">
        <v>9877</v>
      </c>
      <c r="D25" s="69">
        <v>9901</v>
      </c>
      <c r="E25" s="69">
        <v>19779</v>
      </c>
    </row>
    <row r="26" spans="1:7" x14ac:dyDescent="0.2">
      <c r="A26" s="58" t="s">
        <v>188</v>
      </c>
      <c r="B26" s="70">
        <v>1000</v>
      </c>
      <c r="C26" s="70">
        <v>51329</v>
      </c>
      <c r="D26" s="70">
        <f>SUM(D22:D25)</f>
        <v>9901</v>
      </c>
      <c r="E26" s="84">
        <v>62230</v>
      </c>
      <c r="F26" s="203"/>
    </row>
    <row r="27" spans="1:7" x14ac:dyDescent="0.2">
      <c r="A27" s="83" t="s">
        <v>197</v>
      </c>
      <c r="B27" s="87"/>
      <c r="C27" s="87"/>
      <c r="D27" s="87"/>
      <c r="E27" s="87"/>
    </row>
    <row r="28" spans="1:7" x14ac:dyDescent="0.2">
      <c r="A28" s="80" t="s">
        <v>190</v>
      </c>
      <c r="B28" s="123">
        <f>SUM(B24:B27)</f>
        <v>1000</v>
      </c>
      <c r="C28" s="69">
        <v>51329</v>
      </c>
      <c r="D28" s="181">
        <v>9901</v>
      </c>
      <c r="E28" s="204">
        <v>62230</v>
      </c>
    </row>
    <row r="29" spans="1:7" x14ac:dyDescent="0.2">
      <c r="A29" s="80" t="s">
        <v>97</v>
      </c>
      <c r="B29" s="69">
        <v>0</v>
      </c>
      <c r="C29" s="69">
        <v>0</v>
      </c>
      <c r="D29" s="181" t="s">
        <v>167</v>
      </c>
      <c r="E29" s="69">
        <v>0</v>
      </c>
    </row>
    <row r="30" spans="1:7" x14ac:dyDescent="0.2">
      <c r="A30" s="80" t="s">
        <v>98</v>
      </c>
      <c r="B30" s="69">
        <v>0</v>
      </c>
      <c r="C30" s="69">
        <v>0</v>
      </c>
      <c r="D30" s="181">
        <v>-10146</v>
      </c>
      <c r="E30" s="181">
        <v>-10146</v>
      </c>
    </row>
    <row r="31" spans="1:7" x14ac:dyDescent="0.2">
      <c r="A31" s="80" t="s">
        <v>99</v>
      </c>
      <c r="B31" s="69">
        <v>0</v>
      </c>
      <c r="C31" s="69">
        <v>9901</v>
      </c>
      <c r="D31" s="181">
        <v>8091</v>
      </c>
      <c r="E31" s="69">
        <v>17992</v>
      </c>
      <c r="G31" s="4" t="s">
        <v>229</v>
      </c>
    </row>
    <row r="32" spans="1:7" x14ac:dyDescent="0.2">
      <c r="A32" s="58" t="s">
        <v>230</v>
      </c>
      <c r="B32" s="70">
        <v>1000</v>
      </c>
      <c r="C32" s="70">
        <v>61230</v>
      </c>
      <c r="D32" s="182">
        <v>7847</v>
      </c>
      <c r="E32" s="70">
        <v>70076</v>
      </c>
    </row>
    <row r="33" spans="1:5" x14ac:dyDescent="0.2">
      <c r="A33" s="83" t="s">
        <v>241</v>
      </c>
      <c r="B33" s="87"/>
      <c r="C33" s="87"/>
      <c r="D33" s="87"/>
      <c r="E33" s="87"/>
    </row>
    <row r="34" spans="1:5" x14ac:dyDescent="0.2">
      <c r="A34" s="80" t="s">
        <v>242</v>
      </c>
      <c r="B34" s="123">
        <f>SUM(B30:B33)</f>
        <v>1000</v>
      </c>
      <c r="C34" s="69">
        <v>61230</v>
      </c>
      <c r="D34" s="181">
        <v>7846</v>
      </c>
      <c r="E34" s="204">
        <v>70076</v>
      </c>
    </row>
    <row r="35" spans="1:5" x14ac:dyDescent="0.2">
      <c r="A35" s="80" t="s">
        <v>97</v>
      </c>
      <c r="B35" s="69">
        <v>0</v>
      </c>
      <c r="C35" s="181" t="s">
        <v>167</v>
      </c>
      <c r="D35" s="181" t="s">
        <v>167</v>
      </c>
      <c r="E35" s="181" t="s">
        <v>167</v>
      </c>
    </row>
    <row r="36" spans="1:5" x14ac:dyDescent="0.2">
      <c r="A36" s="80" t="s">
        <v>98</v>
      </c>
      <c r="B36" s="69">
        <v>0</v>
      </c>
      <c r="C36" s="181" t="s">
        <v>167</v>
      </c>
      <c r="D36" s="181">
        <v>-7846</v>
      </c>
      <c r="E36" s="69">
        <v>-7846</v>
      </c>
    </row>
    <row r="37" spans="1:5" x14ac:dyDescent="0.2">
      <c r="A37" s="80" t="s">
        <v>99</v>
      </c>
      <c r="B37" s="69">
        <v>0</v>
      </c>
      <c r="C37" s="181">
        <v>7846</v>
      </c>
      <c r="D37" s="181">
        <v>2020</v>
      </c>
      <c r="E37" s="181">
        <v>9866</v>
      </c>
    </row>
    <row r="38" spans="1:5" x14ac:dyDescent="0.2">
      <c r="A38" s="58" t="s">
        <v>243</v>
      </c>
      <c r="B38" s="70">
        <v>1000</v>
      </c>
      <c r="C38" s="70">
        <v>69076</v>
      </c>
      <c r="D38" s="182">
        <v>2020</v>
      </c>
      <c r="E38" s="70">
        <v>72096</v>
      </c>
    </row>
    <row r="41" spans="1:5" x14ac:dyDescent="0.2">
      <c r="A41" s="217" t="s">
        <v>195</v>
      </c>
    </row>
  </sheetData>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workbookViewId="0">
      <selection activeCell="N6" sqref="N6"/>
    </sheetView>
  </sheetViews>
  <sheetFormatPr baseColWidth="10" defaultColWidth="10.83203125" defaultRowHeight="16" x14ac:dyDescent="0.2"/>
  <cols>
    <col min="1" max="1" width="61.5" style="4" customWidth="1"/>
    <col min="2" max="3" width="10.83203125" style="4"/>
    <col min="4" max="4" width="12.1640625" style="4" bestFit="1" customWidth="1"/>
    <col min="5" max="5" width="10.83203125" style="4"/>
    <col min="6" max="6" width="10.83203125" style="139"/>
    <col min="7" max="15" width="10.83203125" style="4"/>
    <col min="16" max="16" width="13" style="4" customWidth="1"/>
    <col min="17" max="16384" width="10.83203125" style="4"/>
  </cols>
  <sheetData>
    <row r="1" spans="1:19" ht="28" customHeight="1" x14ac:dyDescent="0.2">
      <c r="A1" s="17" t="s">
        <v>112</v>
      </c>
      <c r="B1" s="25" t="s">
        <v>70</v>
      </c>
      <c r="C1" s="25" t="s">
        <v>81</v>
      </c>
      <c r="D1" s="25" t="s">
        <v>67</v>
      </c>
      <c r="E1" s="130" t="s">
        <v>231</v>
      </c>
      <c r="F1" s="130" t="s">
        <v>69</v>
      </c>
      <c r="G1" s="130" t="s">
        <v>73</v>
      </c>
      <c r="H1" s="25" t="s">
        <v>66</v>
      </c>
      <c r="I1" s="92" t="s">
        <v>232</v>
      </c>
      <c r="J1" s="25" t="s">
        <v>161</v>
      </c>
      <c r="K1" s="25" t="s">
        <v>233</v>
      </c>
      <c r="L1" s="25" t="s">
        <v>180</v>
      </c>
      <c r="M1" s="92" t="s">
        <v>234</v>
      </c>
      <c r="N1" s="25" t="s">
        <v>215</v>
      </c>
      <c r="O1" s="25" t="s">
        <v>213</v>
      </c>
      <c r="P1" s="25" t="s">
        <v>214</v>
      </c>
      <c r="Q1" s="92" t="s">
        <v>228</v>
      </c>
      <c r="R1" s="25" t="s">
        <v>246</v>
      </c>
    </row>
    <row r="2" spans="1:19" x14ac:dyDescent="0.2">
      <c r="A2" s="7"/>
      <c r="B2" s="26"/>
      <c r="C2" s="26"/>
      <c r="D2" s="27"/>
      <c r="E2" s="131"/>
      <c r="F2" s="137"/>
      <c r="G2" s="134"/>
      <c r="H2" s="27"/>
      <c r="I2" s="27"/>
      <c r="J2" s="27"/>
      <c r="K2" s="27"/>
      <c r="L2" s="27"/>
      <c r="M2" s="27"/>
    </row>
    <row r="3" spans="1:19" ht="15" customHeight="1" x14ac:dyDescent="0.2">
      <c r="A3" s="17" t="s">
        <v>113</v>
      </c>
      <c r="B3" s="25"/>
      <c r="C3" s="25"/>
      <c r="D3" s="25"/>
      <c r="E3" s="25"/>
      <c r="F3" s="25"/>
      <c r="G3" s="25"/>
      <c r="H3" s="25"/>
      <c r="I3" s="25"/>
      <c r="J3" s="25"/>
      <c r="K3" s="25"/>
      <c r="L3" s="25"/>
      <c r="M3" s="25"/>
      <c r="N3" s="25"/>
      <c r="O3" s="25"/>
      <c r="P3" s="25"/>
      <c r="Q3" s="25"/>
      <c r="R3" s="25"/>
    </row>
    <row r="4" spans="1:19" x14ac:dyDescent="0.2">
      <c r="A4" s="5" t="s">
        <v>74</v>
      </c>
      <c r="B4" s="79">
        <v>0.49469999999999997</v>
      </c>
      <c r="C4" s="79">
        <v>0.50080000000000002</v>
      </c>
      <c r="D4" s="79">
        <v>0.48759999999999998</v>
      </c>
      <c r="E4" s="125">
        <v>0.4864</v>
      </c>
      <c r="F4" s="79">
        <v>0.46279999999999999</v>
      </c>
      <c r="G4" s="127">
        <v>0.46529999999999999</v>
      </c>
      <c r="H4" s="79">
        <v>0.46429999999999999</v>
      </c>
      <c r="I4" s="79">
        <v>0.46439999999999998</v>
      </c>
      <c r="J4" s="79">
        <v>0.48</v>
      </c>
      <c r="K4" s="79">
        <f>('Rach. Zysków i Strat'!K20+'Rach. Zysków i Strat'!L20)/('Rach. Zysków i Strat'!K4+'Rach. Zysków i Strat'!L4)</f>
        <v>0.47390681003584229</v>
      </c>
      <c r="L4" s="79">
        <v>0.50800000000000001</v>
      </c>
      <c r="M4" s="79">
        <v>0.46</v>
      </c>
      <c r="N4" s="79">
        <v>0.23699999999999999</v>
      </c>
      <c r="O4" s="79">
        <v>0.50800000000000001</v>
      </c>
      <c r="P4" s="79">
        <v>0.50800000000000001</v>
      </c>
      <c r="Q4" s="79">
        <v>0.318</v>
      </c>
      <c r="R4" s="79">
        <v>0.46400000000000002</v>
      </c>
    </row>
    <row r="5" spans="1:19" x14ac:dyDescent="0.2">
      <c r="A5" s="5" t="s">
        <v>75</v>
      </c>
      <c r="B5" s="79">
        <v>0.29099999999999998</v>
      </c>
      <c r="C5" s="79">
        <v>0.30080000000000001</v>
      </c>
      <c r="D5" s="79">
        <v>0.28839999999999999</v>
      </c>
      <c r="E5" s="125">
        <v>0.29459999999999997</v>
      </c>
      <c r="F5" s="79">
        <v>0.3014</v>
      </c>
      <c r="G5" s="127">
        <v>0.29830000000000001</v>
      </c>
      <c r="H5" s="79">
        <v>0.3095</v>
      </c>
      <c r="I5" s="79">
        <v>0.36470000000000002</v>
      </c>
      <c r="J5" s="79">
        <v>0.307</v>
      </c>
      <c r="K5" s="127">
        <v>0.308</v>
      </c>
      <c r="L5" s="127">
        <v>0.28000000000000003</v>
      </c>
      <c r="M5" s="127">
        <v>0.24399999999999999</v>
      </c>
      <c r="N5" s="79">
        <v>0.156</v>
      </c>
      <c r="O5" s="79">
        <v>0.313</v>
      </c>
      <c r="P5" s="79">
        <v>0.32300000000000001</v>
      </c>
      <c r="Q5" s="79">
        <v>0.20300000000000001</v>
      </c>
      <c r="R5" s="79">
        <v>0.312</v>
      </c>
    </row>
    <row r="6" spans="1:19" ht="14" customHeight="1" x14ac:dyDescent="0.2">
      <c r="A6" s="5" t="s">
        <v>76</v>
      </c>
      <c r="B6" s="79">
        <v>0.50939999999999996</v>
      </c>
      <c r="C6" s="79">
        <v>0.51659999999999995</v>
      </c>
      <c r="D6" s="79">
        <v>0.50570000000000004</v>
      </c>
      <c r="E6" s="125">
        <v>0.50600000000000001</v>
      </c>
      <c r="F6" s="79">
        <v>0.48570000000000002</v>
      </c>
      <c r="G6" s="127">
        <v>0.4854</v>
      </c>
      <c r="H6" s="79">
        <v>0.48430000000000001</v>
      </c>
      <c r="I6" s="79">
        <v>0.48420000000000002</v>
      </c>
      <c r="J6" s="79">
        <v>0.49469999999999997</v>
      </c>
      <c r="K6" s="79">
        <v>0.4884</v>
      </c>
      <c r="L6" s="79">
        <v>0.52</v>
      </c>
      <c r="M6" s="79">
        <v>0.47</v>
      </c>
      <c r="N6" s="79">
        <v>0.246</v>
      </c>
      <c r="O6" s="79">
        <v>0.52600000000000002</v>
      </c>
      <c r="P6" s="79">
        <v>0.52700000000000002</v>
      </c>
      <c r="Q6" s="79">
        <v>0.33</v>
      </c>
      <c r="R6" s="79">
        <v>0.48299999999999998</v>
      </c>
      <c r="S6" s="252"/>
    </row>
    <row r="7" spans="1:19" s="230" customFormat="1" x14ac:dyDescent="0.2">
      <c r="A7" s="2" t="s">
        <v>77</v>
      </c>
      <c r="B7" s="243">
        <v>5.8000000000000003E-2</v>
      </c>
      <c r="C7" s="244">
        <v>0.11</v>
      </c>
      <c r="D7" s="244">
        <v>0.14399999999999999</v>
      </c>
      <c r="E7" s="245">
        <v>0.215</v>
      </c>
      <c r="F7" s="243">
        <v>4.4999999999999998E-2</v>
      </c>
      <c r="G7" s="244">
        <v>9.0999999999999998E-2</v>
      </c>
      <c r="H7" s="244">
        <v>0.13100000000000001</v>
      </c>
      <c r="I7" s="244">
        <v>0.20799999999999999</v>
      </c>
      <c r="J7" s="244">
        <v>3.9E-2</v>
      </c>
      <c r="K7" s="246">
        <v>7.9000000000000001E-2</v>
      </c>
      <c r="L7" s="244">
        <v>0.111</v>
      </c>
      <c r="M7" s="244">
        <v>0.17299999999999999</v>
      </c>
      <c r="N7" s="244">
        <v>3.3000000000000002E-2</v>
      </c>
      <c r="O7" s="244">
        <v>6.4000000000000001E-2</v>
      </c>
      <c r="P7" s="244">
        <v>9.0999999999999998E-2</v>
      </c>
      <c r="Q7" s="244">
        <v>0.122</v>
      </c>
      <c r="R7" s="244">
        <v>2.8000000000000001E-2</v>
      </c>
    </row>
    <row r="8" spans="1:19" s="230" customFormat="1" x14ac:dyDescent="0.2">
      <c r="A8" s="2" t="s">
        <v>78</v>
      </c>
      <c r="B8" s="243">
        <v>8.0000000000000002E-3</v>
      </c>
      <c r="C8" s="244">
        <v>1.4999999999999999E-2</v>
      </c>
      <c r="D8" s="244">
        <v>2.1999999999999999E-2</v>
      </c>
      <c r="E8" s="245">
        <v>3.1E-2</v>
      </c>
      <c r="F8" s="243">
        <v>7.0000000000000001E-3</v>
      </c>
      <c r="G8" s="244">
        <v>1.4999999999999999E-2</v>
      </c>
      <c r="H8" s="244">
        <v>2.1000000000000001E-2</v>
      </c>
      <c r="I8" s="244">
        <v>3.4000000000000002E-2</v>
      </c>
      <c r="J8" s="244">
        <v>7.0000000000000001E-3</v>
      </c>
      <c r="K8" s="246">
        <v>1.4999999999999999E-2</v>
      </c>
      <c r="L8" s="244">
        <v>2.8000000000000001E-2</v>
      </c>
      <c r="M8" s="244">
        <v>4.1000000000000002E-2</v>
      </c>
      <c r="N8" s="244">
        <v>8.9999999999999993E-3</v>
      </c>
      <c r="O8" s="244">
        <v>1.7999999999999999E-2</v>
      </c>
      <c r="P8" s="244">
        <v>2.8000000000000001E-2</v>
      </c>
      <c r="Q8" s="244">
        <v>3.5000000000000003E-2</v>
      </c>
      <c r="R8" s="244">
        <v>8.9999999999999993E-3</v>
      </c>
    </row>
    <row r="9" spans="1:19" x14ac:dyDescent="0.2">
      <c r="A9" s="5" t="s">
        <v>79</v>
      </c>
      <c r="B9" s="74">
        <v>19</v>
      </c>
      <c r="C9" s="75">
        <v>12</v>
      </c>
      <c r="D9" s="72">
        <v>5.8</v>
      </c>
      <c r="E9" s="126">
        <v>5.5</v>
      </c>
      <c r="F9" s="75">
        <v>21.5</v>
      </c>
      <c r="G9" s="128">
        <v>11.25</v>
      </c>
      <c r="H9" s="72">
        <v>4</v>
      </c>
      <c r="I9" s="72">
        <v>3.25</v>
      </c>
      <c r="J9" s="124">
        <v>16.57</v>
      </c>
      <c r="K9" s="74">
        <v>8</v>
      </c>
      <c r="L9" s="74">
        <v>2.19</v>
      </c>
      <c r="M9" s="74">
        <v>1.4750000000000001</v>
      </c>
      <c r="N9" s="215">
        <v>10.75</v>
      </c>
      <c r="O9" s="215">
        <v>8.8000000000000007</v>
      </c>
      <c r="P9" s="215">
        <v>8.4</v>
      </c>
      <c r="Q9" s="215">
        <v>5.4</v>
      </c>
      <c r="R9" s="215">
        <v>20.5</v>
      </c>
    </row>
    <row r="10" spans="1:19" x14ac:dyDescent="0.2">
      <c r="A10" s="5" t="s">
        <v>80</v>
      </c>
      <c r="B10" s="74">
        <v>1.05</v>
      </c>
      <c r="C10" s="75">
        <v>1.26</v>
      </c>
      <c r="D10" s="72">
        <v>1.22</v>
      </c>
      <c r="E10" s="126">
        <v>1.1000000000000001</v>
      </c>
      <c r="F10" s="75">
        <v>0.98</v>
      </c>
      <c r="G10" s="129">
        <v>0.96</v>
      </c>
      <c r="H10" s="72">
        <v>0.71</v>
      </c>
      <c r="I10" s="72">
        <v>0.62</v>
      </c>
      <c r="J10" s="72">
        <v>0.60799999999999998</v>
      </c>
      <c r="K10" s="72">
        <v>0.6</v>
      </c>
      <c r="L10" s="72">
        <v>0.24</v>
      </c>
      <c r="M10" s="72">
        <v>0.24</v>
      </c>
      <c r="N10" s="215">
        <v>0.33460000000000001</v>
      </c>
      <c r="O10" s="215">
        <v>0.6</v>
      </c>
      <c r="P10" s="215">
        <v>0.8</v>
      </c>
      <c r="Q10" s="215">
        <v>0.6</v>
      </c>
      <c r="R10" s="215">
        <v>0.6</v>
      </c>
    </row>
    <row r="11" spans="1:19" x14ac:dyDescent="0.2">
      <c r="A11" s="5"/>
      <c r="B11" s="33"/>
      <c r="C11" s="34"/>
      <c r="D11" s="35"/>
      <c r="E11" s="132"/>
      <c r="F11" s="138"/>
      <c r="G11" s="135"/>
      <c r="H11" s="35"/>
      <c r="I11" s="35"/>
    </row>
    <row r="12" spans="1:19" x14ac:dyDescent="0.2">
      <c r="A12" s="17" t="s">
        <v>150</v>
      </c>
      <c r="B12" s="25"/>
      <c r="C12" s="25"/>
      <c r="D12" s="25"/>
      <c r="E12" s="25"/>
      <c r="F12" s="25"/>
      <c r="G12" s="25"/>
      <c r="H12" s="25"/>
      <c r="I12" s="25"/>
      <c r="J12" s="25"/>
      <c r="K12" s="25"/>
      <c r="L12" s="25"/>
      <c r="M12" s="25"/>
      <c r="N12" s="25"/>
      <c r="O12" s="25"/>
      <c r="P12" s="25"/>
      <c r="Q12" s="25"/>
      <c r="R12" s="25"/>
    </row>
    <row r="13" spans="1:19" x14ac:dyDescent="0.2">
      <c r="A13" s="73" t="s">
        <v>120</v>
      </c>
      <c r="B13" s="76">
        <v>1.57</v>
      </c>
      <c r="C13" s="77">
        <v>1.51</v>
      </c>
      <c r="D13" s="78">
        <v>1.4</v>
      </c>
      <c r="E13" s="133">
        <v>1.33</v>
      </c>
      <c r="F13" s="133">
        <v>1.37</v>
      </c>
      <c r="G13" s="136">
        <v>1.18</v>
      </c>
      <c r="H13" s="78">
        <v>1.29</v>
      </c>
      <c r="I13" s="78">
        <v>1.1000000000000001</v>
      </c>
      <c r="J13" s="78">
        <v>1.08</v>
      </c>
      <c r="K13" s="78">
        <v>0.9</v>
      </c>
      <c r="L13" s="202">
        <v>0.87</v>
      </c>
      <c r="M13" s="202">
        <v>0.65</v>
      </c>
      <c r="N13" s="202">
        <v>0.7</v>
      </c>
      <c r="O13" s="202">
        <v>0.57999999999999996</v>
      </c>
      <c r="P13" s="202">
        <v>0.59</v>
      </c>
      <c r="Q13" s="202">
        <v>0.46</v>
      </c>
      <c r="R13" s="202">
        <v>0.43</v>
      </c>
    </row>
    <row r="15" spans="1:19" ht="73" x14ac:dyDescent="0.2">
      <c r="A15" s="249" t="s">
        <v>165</v>
      </c>
      <c r="F15" s="4"/>
      <c r="P15" s="242"/>
    </row>
    <row r="16" spans="1:19" x14ac:dyDescent="0.2">
      <c r="F16" s="4"/>
    </row>
    <row r="17" spans="1:6" x14ac:dyDescent="0.2">
      <c r="A17" s="95" t="s">
        <v>153</v>
      </c>
      <c r="F17" s="4"/>
    </row>
    <row r="18" spans="1:6" x14ac:dyDescent="0.2">
      <c r="F18" s="4"/>
    </row>
    <row r="19" spans="1:6" x14ac:dyDescent="0.2">
      <c r="A19" s="95" t="s">
        <v>143</v>
      </c>
      <c r="F19" s="4"/>
    </row>
    <row r="20" spans="1:6" x14ac:dyDescent="0.2">
      <c r="A20" s="196" t="s">
        <v>175</v>
      </c>
      <c r="F20" s="4"/>
    </row>
    <row r="21" spans="1:6" x14ac:dyDescent="0.2">
      <c r="A21" s="112" t="s">
        <v>141</v>
      </c>
      <c r="F21" s="4"/>
    </row>
    <row r="22" spans="1:6" x14ac:dyDescent="0.2">
      <c r="A22" s="2"/>
      <c r="F22" s="4"/>
    </row>
    <row r="23" spans="1:6" x14ac:dyDescent="0.2">
      <c r="A23" s="95" t="s">
        <v>142</v>
      </c>
      <c r="F23" s="4"/>
    </row>
    <row r="24" spans="1:6" x14ac:dyDescent="0.2">
      <c r="A24" s="111" t="s">
        <v>140</v>
      </c>
      <c r="F24" s="4"/>
    </row>
    <row r="25" spans="1:6" x14ac:dyDescent="0.2">
      <c r="A25" s="112" t="s">
        <v>141</v>
      </c>
      <c r="F25" s="4"/>
    </row>
    <row r="26" spans="1:6" x14ac:dyDescent="0.2">
      <c r="A26" s="2"/>
      <c r="F26" s="4"/>
    </row>
    <row r="27" spans="1:6" x14ac:dyDescent="0.2">
      <c r="A27" s="95" t="s">
        <v>144</v>
      </c>
      <c r="F27" s="4"/>
    </row>
    <row r="28" spans="1:6" x14ac:dyDescent="0.2">
      <c r="A28" s="111" t="s">
        <v>145</v>
      </c>
      <c r="F28" s="4"/>
    </row>
    <row r="29" spans="1:6" x14ac:dyDescent="0.2">
      <c r="A29" s="112" t="s">
        <v>141</v>
      </c>
      <c r="F29" s="4"/>
    </row>
    <row r="30" spans="1:6" x14ac:dyDescent="0.2">
      <c r="A30" s="2"/>
      <c r="F30" s="4"/>
    </row>
    <row r="31" spans="1:6" x14ac:dyDescent="0.2">
      <c r="A31" s="95" t="s">
        <v>146</v>
      </c>
      <c r="F31" s="4"/>
    </row>
    <row r="32" spans="1:6" x14ac:dyDescent="0.2">
      <c r="A32" s="111" t="s">
        <v>140</v>
      </c>
      <c r="F32" s="4"/>
    </row>
    <row r="33" spans="1:7" x14ac:dyDescent="0.2">
      <c r="A33" s="112" t="s">
        <v>147</v>
      </c>
      <c r="D33" s="254"/>
      <c r="E33" s="254"/>
      <c r="F33" s="254"/>
      <c r="G33" s="254"/>
    </row>
    <row r="34" spans="1:7" x14ac:dyDescent="0.2">
      <c r="F34" s="4"/>
    </row>
    <row r="35" spans="1:7" x14ac:dyDescent="0.2">
      <c r="A35" s="95" t="s">
        <v>148</v>
      </c>
      <c r="F35" s="4"/>
    </row>
    <row r="36" spans="1:7" x14ac:dyDescent="0.2">
      <c r="A36" s="111" t="s">
        <v>140</v>
      </c>
      <c r="F36" s="4"/>
    </row>
    <row r="37" spans="1:7" x14ac:dyDescent="0.2">
      <c r="A37" s="112" t="s">
        <v>149</v>
      </c>
      <c r="E37" s="237"/>
      <c r="F37" s="4"/>
      <c r="G37" s="237"/>
    </row>
    <row r="38" spans="1:7" x14ac:dyDescent="0.2">
      <c r="F38" s="4"/>
    </row>
    <row r="39" spans="1:7" x14ac:dyDescent="0.2">
      <c r="A39" s="95" t="s">
        <v>152</v>
      </c>
      <c r="F39" s="4"/>
    </row>
    <row r="40" spans="1:7" x14ac:dyDescent="0.2">
      <c r="A40" s="111" t="s">
        <v>206</v>
      </c>
      <c r="F40" s="4"/>
    </row>
    <row r="41" spans="1:7" x14ac:dyDescent="0.2">
      <c r="A41" s="112" t="s">
        <v>151</v>
      </c>
      <c r="F41" s="4"/>
    </row>
    <row r="42" spans="1:7" ht="40" x14ac:dyDescent="0.2">
      <c r="A42" s="226" t="s">
        <v>207</v>
      </c>
      <c r="F42" s="4"/>
    </row>
    <row r="43" spans="1:7" x14ac:dyDescent="0.2">
      <c r="A43" s="226"/>
      <c r="F43" s="4"/>
    </row>
    <row r="44" spans="1:7" x14ac:dyDescent="0.2">
      <c r="A44" s="218" t="s">
        <v>245</v>
      </c>
      <c r="F44" s="4"/>
    </row>
    <row r="45" spans="1:7" x14ac:dyDescent="0.2">
      <c r="F45" s="4"/>
    </row>
    <row r="46" spans="1:7" x14ac:dyDescent="0.2">
      <c r="A46" s="249" t="s">
        <v>212</v>
      </c>
      <c r="F46" s="4"/>
    </row>
    <row r="47" spans="1:7" ht="25" x14ac:dyDescent="0.2">
      <c r="A47" s="249" t="s">
        <v>249</v>
      </c>
      <c r="F47" s="4"/>
    </row>
    <row r="48" spans="1:7" ht="9" customHeight="1" x14ac:dyDescent="0.2">
      <c r="A48" s="217"/>
      <c r="F48" s="4"/>
    </row>
    <row r="49" spans="1:6" x14ac:dyDescent="0.2">
      <c r="A49" s="236" t="s">
        <v>146</v>
      </c>
      <c r="F49" s="4"/>
    </row>
    <row r="50" spans="1:6" x14ac:dyDescent="0.2">
      <c r="A50" s="111" t="s">
        <v>140</v>
      </c>
      <c r="F50" s="4"/>
    </row>
    <row r="51" spans="1:6" x14ac:dyDescent="0.2">
      <c r="A51" s="112" t="s">
        <v>205</v>
      </c>
      <c r="F51" s="4"/>
    </row>
    <row r="52" spans="1:6" x14ac:dyDescent="0.2">
      <c r="F52" s="4"/>
    </row>
    <row r="53" spans="1:6" x14ac:dyDescent="0.2">
      <c r="A53" s="236" t="s">
        <v>148</v>
      </c>
      <c r="F53" s="4"/>
    </row>
    <row r="54" spans="1:6" x14ac:dyDescent="0.2">
      <c r="A54" s="111" t="s">
        <v>140</v>
      </c>
      <c r="F54" s="4"/>
    </row>
    <row r="55" spans="1:6" x14ac:dyDescent="0.2">
      <c r="A55" s="112" t="s">
        <v>204</v>
      </c>
      <c r="F55" s="4"/>
    </row>
    <row r="56" spans="1:6" x14ac:dyDescent="0.2">
      <c r="F56" s="4"/>
    </row>
    <row r="57" spans="1:6" x14ac:dyDescent="0.2">
      <c r="F57" s="4"/>
    </row>
    <row r="58" spans="1:6" x14ac:dyDescent="0.2">
      <c r="F58" s="4"/>
    </row>
    <row r="59" spans="1:6" x14ac:dyDescent="0.2">
      <c r="F59" s="4"/>
    </row>
    <row r="60" spans="1:6" x14ac:dyDescent="0.2">
      <c r="F60" s="4"/>
    </row>
    <row r="61" spans="1:6" x14ac:dyDescent="0.2">
      <c r="F61" s="4"/>
    </row>
    <row r="62" spans="1:6" x14ac:dyDescent="0.2">
      <c r="F62" s="4"/>
    </row>
    <row r="63" spans="1:6" x14ac:dyDescent="0.2">
      <c r="F63" s="4"/>
    </row>
    <row r="64" spans="1:6" x14ac:dyDescent="0.2">
      <c r="F64" s="4"/>
    </row>
    <row r="65" spans="6:6" x14ac:dyDescent="0.2">
      <c r="F65" s="4"/>
    </row>
    <row r="66" spans="6:6" x14ac:dyDescent="0.2">
      <c r="F66" s="4"/>
    </row>
    <row r="67" spans="6:6" x14ac:dyDescent="0.2">
      <c r="F67" s="4"/>
    </row>
    <row r="68" spans="6:6" x14ac:dyDescent="0.2">
      <c r="F68" s="4"/>
    </row>
    <row r="69" spans="6:6" x14ac:dyDescent="0.2">
      <c r="F69" s="4"/>
    </row>
    <row r="70" spans="6:6" x14ac:dyDescent="0.2">
      <c r="F70" s="4"/>
    </row>
    <row r="71" spans="6:6" x14ac:dyDescent="0.2">
      <c r="F71" s="4"/>
    </row>
    <row r="72" spans="6:6" x14ac:dyDescent="0.2">
      <c r="F72" s="4"/>
    </row>
    <row r="73" spans="6:6" x14ac:dyDescent="0.2">
      <c r="F73" s="4"/>
    </row>
    <row r="74" spans="6:6" x14ac:dyDescent="0.2">
      <c r="F74" s="4"/>
    </row>
    <row r="75" spans="6:6" x14ac:dyDescent="0.2">
      <c r="F75" s="4"/>
    </row>
    <row r="76" spans="6:6" x14ac:dyDescent="0.2">
      <c r="F76" s="4"/>
    </row>
    <row r="77" spans="6:6" x14ac:dyDescent="0.2">
      <c r="F77" s="4"/>
    </row>
    <row r="78" spans="6:6" x14ac:dyDescent="0.2">
      <c r="F78" s="4"/>
    </row>
    <row r="79" spans="6:6" x14ac:dyDescent="0.2">
      <c r="F79" s="4"/>
    </row>
    <row r="80" spans="6:6" x14ac:dyDescent="0.2">
      <c r="F80" s="4"/>
    </row>
    <row r="81" spans="6:6" x14ac:dyDescent="0.2">
      <c r="F81" s="4"/>
    </row>
    <row r="82" spans="6:6" x14ac:dyDescent="0.2">
      <c r="F82" s="4"/>
    </row>
    <row r="83" spans="6:6" x14ac:dyDescent="0.2">
      <c r="F83" s="4"/>
    </row>
    <row r="84" spans="6:6" x14ac:dyDescent="0.2">
      <c r="F84" s="4"/>
    </row>
    <row r="85" spans="6:6" x14ac:dyDescent="0.2">
      <c r="F85" s="4"/>
    </row>
    <row r="86" spans="6:6" x14ac:dyDescent="0.2">
      <c r="F86" s="4"/>
    </row>
    <row r="87" spans="6:6" x14ac:dyDescent="0.2">
      <c r="F87" s="4"/>
    </row>
    <row r="88" spans="6:6" x14ac:dyDescent="0.2">
      <c r="F88" s="4"/>
    </row>
    <row r="89" spans="6:6" x14ac:dyDescent="0.2">
      <c r="F89" s="4"/>
    </row>
    <row r="90" spans="6:6" x14ac:dyDescent="0.2">
      <c r="F90" s="4"/>
    </row>
    <row r="91" spans="6:6" x14ac:dyDescent="0.2">
      <c r="F91" s="4"/>
    </row>
    <row r="92" spans="6:6" x14ac:dyDescent="0.2">
      <c r="F92" s="4"/>
    </row>
    <row r="93" spans="6:6" x14ac:dyDescent="0.2">
      <c r="F93" s="4"/>
    </row>
    <row r="94" spans="6:6" x14ac:dyDescent="0.2">
      <c r="F94" s="4"/>
    </row>
    <row r="95" spans="6:6" x14ac:dyDescent="0.2">
      <c r="F95" s="4"/>
    </row>
    <row r="96" spans="6:6" x14ac:dyDescent="0.2">
      <c r="F96" s="4"/>
    </row>
    <row r="97" spans="6:6" x14ac:dyDescent="0.2">
      <c r="F97" s="4"/>
    </row>
    <row r="98" spans="6:6" x14ac:dyDescent="0.2">
      <c r="F98" s="4"/>
    </row>
    <row r="99" spans="6:6" x14ac:dyDescent="0.2">
      <c r="F99" s="4"/>
    </row>
    <row r="100" spans="6:6" x14ac:dyDescent="0.2">
      <c r="F100" s="4"/>
    </row>
    <row r="101" spans="6:6" x14ac:dyDescent="0.2">
      <c r="F101" s="4"/>
    </row>
    <row r="102" spans="6:6" x14ac:dyDescent="0.2">
      <c r="F102" s="4"/>
    </row>
    <row r="103" spans="6:6" x14ac:dyDescent="0.2">
      <c r="F103" s="4"/>
    </row>
    <row r="104" spans="6:6" x14ac:dyDescent="0.2">
      <c r="F104" s="4"/>
    </row>
    <row r="105" spans="6:6" x14ac:dyDescent="0.2">
      <c r="F105" s="4"/>
    </row>
    <row r="106" spans="6:6" x14ac:dyDescent="0.2">
      <c r="F106" s="4"/>
    </row>
    <row r="107" spans="6:6" x14ac:dyDescent="0.2">
      <c r="F107" s="4"/>
    </row>
    <row r="108" spans="6:6" x14ac:dyDescent="0.2">
      <c r="F108" s="4"/>
    </row>
    <row r="109" spans="6:6" x14ac:dyDescent="0.2">
      <c r="F109" s="4"/>
    </row>
    <row r="110" spans="6:6" x14ac:dyDescent="0.2">
      <c r="F110" s="4"/>
    </row>
    <row r="111" spans="6:6" x14ac:dyDescent="0.2">
      <c r="F111" s="4"/>
    </row>
    <row r="112" spans="6:6" x14ac:dyDescent="0.2">
      <c r="F112" s="4"/>
    </row>
    <row r="113" spans="6:6" x14ac:dyDescent="0.2">
      <c r="F113" s="4"/>
    </row>
    <row r="114" spans="6:6" x14ac:dyDescent="0.2">
      <c r="F114" s="4"/>
    </row>
    <row r="115" spans="6:6" x14ac:dyDescent="0.2">
      <c r="F115" s="4"/>
    </row>
    <row r="116" spans="6:6" x14ac:dyDescent="0.2">
      <c r="F116" s="4"/>
    </row>
    <row r="117" spans="6:6" x14ac:dyDescent="0.2">
      <c r="F117" s="4"/>
    </row>
    <row r="118" spans="6:6" x14ac:dyDescent="0.2">
      <c r="F118" s="4"/>
    </row>
    <row r="119" spans="6:6" x14ac:dyDescent="0.2">
      <c r="F119" s="4"/>
    </row>
    <row r="120" spans="6:6" x14ac:dyDescent="0.2">
      <c r="F120" s="4"/>
    </row>
    <row r="121" spans="6:6" x14ac:dyDescent="0.2">
      <c r="F121" s="4"/>
    </row>
    <row r="122" spans="6:6" x14ac:dyDescent="0.2">
      <c r="F122" s="4"/>
    </row>
    <row r="123" spans="6:6" x14ac:dyDescent="0.2">
      <c r="F123" s="4"/>
    </row>
    <row r="124" spans="6:6" x14ac:dyDescent="0.2">
      <c r="F124" s="4"/>
    </row>
    <row r="125" spans="6:6" x14ac:dyDescent="0.2">
      <c r="F125" s="4"/>
    </row>
    <row r="126" spans="6:6" x14ac:dyDescent="0.2">
      <c r="F126" s="4"/>
    </row>
    <row r="127" spans="6:6" x14ac:dyDescent="0.2">
      <c r="F127" s="4"/>
    </row>
    <row r="128" spans="6:6" x14ac:dyDescent="0.2">
      <c r="F128" s="4"/>
    </row>
    <row r="129" spans="6:6" x14ac:dyDescent="0.2">
      <c r="F129" s="4"/>
    </row>
    <row r="130" spans="6:6" x14ac:dyDescent="0.2">
      <c r="F130" s="4"/>
    </row>
    <row r="131" spans="6:6" x14ac:dyDescent="0.2">
      <c r="F131" s="4"/>
    </row>
    <row r="132" spans="6:6" x14ac:dyDescent="0.2">
      <c r="F132" s="4"/>
    </row>
    <row r="133" spans="6:6" x14ac:dyDescent="0.2">
      <c r="F133" s="4"/>
    </row>
    <row r="134" spans="6:6" x14ac:dyDescent="0.2">
      <c r="F134" s="4"/>
    </row>
    <row r="135" spans="6:6" x14ac:dyDescent="0.2">
      <c r="F135" s="4"/>
    </row>
    <row r="136" spans="6:6" x14ac:dyDescent="0.2">
      <c r="F136" s="4"/>
    </row>
    <row r="137" spans="6:6" x14ac:dyDescent="0.2">
      <c r="F137" s="4"/>
    </row>
    <row r="138" spans="6:6" x14ac:dyDescent="0.2">
      <c r="F138" s="4"/>
    </row>
  </sheetData>
  <mergeCells count="1">
    <mergeCell ref="D33:G33"/>
  </mergeCells>
  <phoneticPr fontId="27" type="noConversion"/>
  <pageMargins left="0.75" right="0.75" top="1" bottom="1" header="0.5" footer="0.5"/>
  <pageSetup paperSize="9" orientation="portrait" horizontalDpi="4294967292" verticalDpi="429496729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3" workbookViewId="0">
      <pane xSplit="1" ySplit="8" topLeftCell="B11" activePane="bottomRight" state="frozen"/>
      <selection activeCell="A3" sqref="A3"/>
      <selection pane="topRight" activeCell="B3" sqref="B3"/>
      <selection pane="bottomLeft" activeCell="A11" sqref="A11"/>
      <selection pane="bottomRight" activeCell="A3" sqref="A3"/>
    </sheetView>
  </sheetViews>
  <sheetFormatPr baseColWidth="10" defaultColWidth="10.83203125" defaultRowHeight="16" x14ac:dyDescent="0.2"/>
  <cols>
    <col min="1" max="1" width="23.6640625" style="1" customWidth="1"/>
    <col min="2" max="3" width="22.1640625" style="1" customWidth="1"/>
    <col min="4" max="4" width="30.83203125" style="1" customWidth="1"/>
    <col min="5" max="5" width="22.6640625" style="1" customWidth="1"/>
    <col min="6" max="6" width="22.83203125" style="1" customWidth="1"/>
    <col min="7" max="7" width="23.6640625" style="1" customWidth="1"/>
    <col min="8" max="8" width="27.1640625" style="1" customWidth="1"/>
    <col min="9" max="10" width="23.6640625" style="1" customWidth="1"/>
    <col min="11" max="11" width="21.33203125" style="1" customWidth="1"/>
    <col min="12" max="12" width="25" style="1" customWidth="1"/>
    <col min="13" max="16384" width="10.83203125" style="1"/>
  </cols>
  <sheetData>
    <row r="1" spans="1:11" ht="26" customHeight="1" x14ac:dyDescent="0.2">
      <c r="A1" s="255" t="s">
        <v>119</v>
      </c>
      <c r="B1" s="255"/>
      <c r="C1" s="255"/>
      <c r="D1" s="255"/>
      <c r="E1" s="255"/>
      <c r="F1" s="255"/>
      <c r="G1" s="255"/>
      <c r="H1" s="255"/>
      <c r="I1" s="255"/>
      <c r="J1" s="255"/>
      <c r="K1" s="255"/>
    </row>
    <row r="3" spans="1:11" ht="28" customHeight="1" x14ac:dyDescent="0.2">
      <c r="A3" s="200" t="s">
        <v>128</v>
      </c>
      <c r="B3" s="97" t="s">
        <v>134</v>
      </c>
      <c r="C3" s="97" t="s">
        <v>124</v>
      </c>
      <c r="D3" s="97" t="s">
        <v>133</v>
      </c>
      <c r="E3" s="24" t="s">
        <v>122</v>
      </c>
      <c r="F3" s="24" t="s">
        <v>83</v>
      </c>
      <c r="G3" s="24" t="s">
        <v>84</v>
      </c>
      <c r="H3" s="24" t="s">
        <v>154</v>
      </c>
      <c r="I3" s="24" t="s">
        <v>155</v>
      </c>
    </row>
    <row r="4" spans="1:11" x14ac:dyDescent="0.2">
      <c r="A4" s="80" t="s">
        <v>82</v>
      </c>
      <c r="B4" s="99">
        <v>0.04</v>
      </c>
      <c r="C4" s="99" t="s">
        <v>156</v>
      </c>
      <c r="D4" s="99" t="s">
        <v>126</v>
      </c>
      <c r="E4" s="52">
        <v>11250000</v>
      </c>
      <c r="F4" s="100">
        <v>0.45</v>
      </c>
      <c r="G4" s="99" t="s">
        <v>139</v>
      </c>
      <c r="H4" s="101">
        <v>0.62060000000000004</v>
      </c>
      <c r="I4" s="109" t="s">
        <v>156</v>
      </c>
    </row>
    <row r="5" spans="1:11" x14ac:dyDescent="0.2">
      <c r="A5" s="80" t="s">
        <v>85</v>
      </c>
      <c r="B5" s="99">
        <v>0.04</v>
      </c>
      <c r="C5" s="99" t="s">
        <v>127</v>
      </c>
      <c r="D5" s="99" t="s">
        <v>129</v>
      </c>
      <c r="E5" s="102">
        <v>10000000</v>
      </c>
      <c r="F5" s="100">
        <v>0.4</v>
      </c>
      <c r="G5" s="102">
        <v>10000000</v>
      </c>
      <c r="H5" s="113">
        <v>0.27579999999999999</v>
      </c>
      <c r="I5" s="114">
        <v>39574</v>
      </c>
    </row>
    <row r="6" spans="1:11" x14ac:dyDescent="0.2">
      <c r="A6" s="82" t="s">
        <v>86</v>
      </c>
      <c r="B6" s="103">
        <v>0.04</v>
      </c>
      <c r="C6" s="103" t="s">
        <v>127</v>
      </c>
      <c r="D6" s="103" t="s">
        <v>129</v>
      </c>
      <c r="E6" s="104">
        <v>3750000</v>
      </c>
      <c r="F6" s="105">
        <v>0.15</v>
      </c>
      <c r="G6" s="104">
        <v>3750000</v>
      </c>
      <c r="H6" s="106">
        <v>0.10340000000000001</v>
      </c>
      <c r="I6" s="110">
        <v>39574</v>
      </c>
    </row>
    <row r="7" spans="1:11" x14ac:dyDescent="0.2">
      <c r="A7" s="107"/>
      <c r="B7" s="107"/>
      <c r="C7" s="107"/>
      <c r="D7" s="63">
        <f>SUM(D4:D6)</f>
        <v>0</v>
      </c>
      <c r="E7" s="108">
        <v>1</v>
      </c>
      <c r="F7" s="63">
        <f>SUM(F4:F6)</f>
        <v>1</v>
      </c>
      <c r="G7" s="108">
        <v>1</v>
      </c>
      <c r="H7" s="68"/>
    </row>
    <row r="8" spans="1:11" x14ac:dyDescent="0.2">
      <c r="B8" s="98"/>
      <c r="C8" s="98"/>
      <c r="D8" s="98"/>
      <c r="E8" s="98"/>
      <c r="F8" s="98"/>
      <c r="G8" s="98"/>
      <c r="H8" s="98"/>
      <c r="I8" s="98"/>
      <c r="J8" s="98"/>
    </row>
    <row r="9" spans="1:11" x14ac:dyDescent="0.2">
      <c r="B9" s="98"/>
      <c r="C9" s="98"/>
      <c r="D9" s="98"/>
      <c r="E9" s="98"/>
      <c r="F9" s="98"/>
      <c r="G9" s="98"/>
      <c r="H9" s="98"/>
      <c r="I9" s="98"/>
      <c r="J9" s="98"/>
    </row>
    <row r="10" spans="1:11" ht="41" customHeight="1" x14ac:dyDescent="0.2">
      <c r="A10" s="241" t="s">
        <v>117</v>
      </c>
      <c r="B10" s="97" t="s">
        <v>134</v>
      </c>
      <c r="C10" s="24" t="s">
        <v>121</v>
      </c>
      <c r="D10" s="97" t="s">
        <v>133</v>
      </c>
      <c r="E10" s="24" t="s">
        <v>176</v>
      </c>
      <c r="F10" s="24" t="s">
        <v>247</v>
      </c>
      <c r="G10" s="24" t="s">
        <v>123</v>
      </c>
      <c r="H10" s="24" t="s">
        <v>92</v>
      </c>
      <c r="I10" s="24" t="s">
        <v>132</v>
      </c>
      <c r="J10" s="24" t="s">
        <v>91</v>
      </c>
      <c r="K10" s="24" t="s">
        <v>248</v>
      </c>
    </row>
    <row r="11" spans="1:11" s="96" customFormat="1" x14ac:dyDescent="0.2">
      <c r="A11" s="80" t="s">
        <v>82</v>
      </c>
      <c r="B11" s="52">
        <v>1000</v>
      </c>
      <c r="C11" s="99" t="s">
        <v>156</v>
      </c>
      <c r="D11" s="99" t="s">
        <v>156</v>
      </c>
      <c r="E11" s="52">
        <v>10000</v>
      </c>
      <c r="F11" s="52" t="s">
        <v>177</v>
      </c>
      <c r="G11" s="99" t="s">
        <v>156</v>
      </c>
      <c r="H11" s="189">
        <v>10000000</v>
      </c>
      <c r="I11" s="115">
        <v>40249</v>
      </c>
      <c r="J11" s="99" t="s">
        <v>125</v>
      </c>
      <c r="K11" s="99" t="s">
        <v>156</v>
      </c>
    </row>
    <row r="12" spans="1:11" s="96" customFormat="1" x14ac:dyDescent="0.2">
      <c r="A12" s="80" t="s">
        <v>85</v>
      </c>
      <c r="B12" s="52">
        <v>1000</v>
      </c>
      <c r="C12" s="99" t="s">
        <v>156</v>
      </c>
      <c r="D12" s="99" t="s">
        <v>156</v>
      </c>
      <c r="E12" s="52">
        <v>8730</v>
      </c>
      <c r="F12" s="52" t="s">
        <v>178</v>
      </c>
      <c r="G12" s="99" t="s">
        <v>156</v>
      </c>
      <c r="H12" s="189">
        <v>8730000</v>
      </c>
      <c r="I12" s="115">
        <v>40364</v>
      </c>
      <c r="J12" s="99" t="s">
        <v>125</v>
      </c>
      <c r="K12" s="99" t="s">
        <v>156</v>
      </c>
    </row>
    <row r="13" spans="1:11" s="96" customFormat="1" x14ac:dyDescent="0.2">
      <c r="A13" s="80" t="s">
        <v>86</v>
      </c>
      <c r="B13" s="102">
        <v>1000</v>
      </c>
      <c r="C13" s="99" t="s">
        <v>156</v>
      </c>
      <c r="D13" s="99" t="s">
        <v>156</v>
      </c>
      <c r="E13" s="52">
        <v>11270</v>
      </c>
      <c r="F13" s="52">
        <v>11270</v>
      </c>
      <c r="G13" s="99" t="s">
        <v>156</v>
      </c>
      <c r="H13" s="189">
        <v>11270000</v>
      </c>
      <c r="I13" s="115">
        <v>40554</v>
      </c>
      <c r="J13" s="99" t="s">
        <v>125</v>
      </c>
      <c r="K13" s="99" t="s">
        <v>156</v>
      </c>
    </row>
    <row r="14" spans="1:11" x14ac:dyDescent="0.2">
      <c r="A14" s="80" t="s">
        <v>87</v>
      </c>
      <c r="B14" s="52">
        <v>1000</v>
      </c>
      <c r="C14" s="99" t="s">
        <v>236</v>
      </c>
      <c r="D14" s="109" t="s">
        <v>135</v>
      </c>
      <c r="E14" s="52">
        <v>30000</v>
      </c>
      <c r="F14" s="52" t="s">
        <v>179</v>
      </c>
      <c r="G14" s="109" t="s">
        <v>137</v>
      </c>
      <c r="H14" s="189">
        <v>30000000</v>
      </c>
      <c r="I14" s="115">
        <v>40991</v>
      </c>
      <c r="J14" s="99" t="s">
        <v>125</v>
      </c>
      <c r="K14" s="99" t="s">
        <v>156</v>
      </c>
    </row>
    <row r="15" spans="1:11" x14ac:dyDescent="0.2">
      <c r="A15" s="80" t="s">
        <v>88</v>
      </c>
      <c r="B15" s="52">
        <v>1000</v>
      </c>
      <c r="C15" s="99" t="s">
        <v>93</v>
      </c>
      <c r="D15" s="109" t="s">
        <v>135</v>
      </c>
      <c r="E15" s="52">
        <v>10850</v>
      </c>
      <c r="F15" s="52">
        <v>10085</v>
      </c>
      <c r="G15" s="109" t="s">
        <v>136</v>
      </c>
      <c r="H15" s="190">
        <v>10850000</v>
      </c>
      <c r="I15" s="115">
        <v>41284</v>
      </c>
      <c r="J15" s="99" t="s">
        <v>125</v>
      </c>
      <c r="K15" s="99" t="s">
        <v>156</v>
      </c>
    </row>
    <row r="16" spans="1:11" x14ac:dyDescent="0.2">
      <c r="A16" s="80" t="s">
        <v>89</v>
      </c>
      <c r="B16" s="52">
        <v>1000</v>
      </c>
      <c r="C16" s="99" t="s">
        <v>94</v>
      </c>
      <c r="D16" s="109" t="s">
        <v>130</v>
      </c>
      <c r="E16" s="52">
        <v>3870</v>
      </c>
      <c r="F16" s="52">
        <v>3870</v>
      </c>
      <c r="G16" s="109" t="s">
        <v>136</v>
      </c>
      <c r="H16" s="190">
        <v>3870000</v>
      </c>
      <c r="I16" s="115">
        <v>41547</v>
      </c>
      <c r="J16" s="99" t="s">
        <v>125</v>
      </c>
      <c r="K16" s="99" t="s">
        <v>156</v>
      </c>
    </row>
    <row r="17" spans="1:14" x14ac:dyDescent="0.2">
      <c r="A17" s="80" t="s">
        <v>90</v>
      </c>
      <c r="B17" s="52">
        <v>1000</v>
      </c>
      <c r="C17" s="99" t="s">
        <v>95</v>
      </c>
      <c r="D17" s="109" t="s">
        <v>130</v>
      </c>
      <c r="E17" s="52">
        <v>8600</v>
      </c>
      <c r="F17" s="52">
        <v>8600</v>
      </c>
      <c r="G17" s="109" t="s">
        <v>136</v>
      </c>
      <c r="H17" s="190">
        <v>8600000</v>
      </c>
      <c r="I17" s="115">
        <v>41596</v>
      </c>
      <c r="J17" s="99" t="s">
        <v>125</v>
      </c>
      <c r="K17" s="99" t="s">
        <v>156</v>
      </c>
    </row>
    <row r="18" spans="1:14" ht="14" customHeight="1" x14ac:dyDescent="0.2">
      <c r="A18" s="80" t="s">
        <v>184</v>
      </c>
      <c r="B18" s="52">
        <v>1000</v>
      </c>
      <c r="C18" s="99" t="s">
        <v>156</v>
      </c>
      <c r="D18" s="99" t="s">
        <v>131</v>
      </c>
      <c r="E18" s="52">
        <v>2230</v>
      </c>
      <c r="F18" s="52">
        <v>2230</v>
      </c>
      <c r="G18" s="109" t="s">
        <v>136</v>
      </c>
      <c r="H18" s="190">
        <v>2230000</v>
      </c>
      <c r="I18" s="115">
        <v>41775</v>
      </c>
      <c r="J18" s="99" t="s">
        <v>125</v>
      </c>
      <c r="K18" s="99" t="s">
        <v>156</v>
      </c>
      <c r="L18" s="121"/>
    </row>
    <row r="19" spans="1:14" ht="14" customHeight="1" x14ac:dyDescent="0.2">
      <c r="A19" s="80" t="s">
        <v>185</v>
      </c>
      <c r="B19" s="52">
        <v>1000</v>
      </c>
      <c r="C19" s="99" t="s">
        <v>156</v>
      </c>
      <c r="D19" s="99" t="s">
        <v>131</v>
      </c>
      <c r="E19" s="52">
        <v>500</v>
      </c>
      <c r="F19" s="52">
        <v>500</v>
      </c>
      <c r="G19" s="109" t="s">
        <v>136</v>
      </c>
      <c r="H19" s="190">
        <v>500000</v>
      </c>
      <c r="I19" s="115">
        <v>41808</v>
      </c>
      <c r="J19" s="99" t="s">
        <v>125</v>
      </c>
      <c r="K19" s="99" t="s">
        <v>156</v>
      </c>
      <c r="L19" s="121"/>
    </row>
    <row r="20" spans="1:14" ht="14" customHeight="1" x14ac:dyDescent="0.2">
      <c r="A20" s="80" t="s">
        <v>186</v>
      </c>
      <c r="B20" s="52">
        <v>1000</v>
      </c>
      <c r="C20" s="99" t="s">
        <v>156</v>
      </c>
      <c r="D20" s="99" t="s">
        <v>131</v>
      </c>
      <c r="E20" s="52">
        <v>490</v>
      </c>
      <c r="F20" s="52">
        <v>490</v>
      </c>
      <c r="G20" s="109" t="s">
        <v>136</v>
      </c>
      <c r="H20" s="190">
        <v>490000</v>
      </c>
      <c r="I20" s="115">
        <v>41817</v>
      </c>
      <c r="J20" s="99" t="s">
        <v>125</v>
      </c>
      <c r="K20" s="99" t="s">
        <v>156</v>
      </c>
      <c r="L20" s="121"/>
    </row>
    <row r="21" spans="1:14" x14ac:dyDescent="0.2">
      <c r="A21" s="80" t="s">
        <v>187</v>
      </c>
      <c r="B21" s="52">
        <v>1000</v>
      </c>
      <c r="C21" s="99" t="s">
        <v>156</v>
      </c>
      <c r="D21" s="99" t="s">
        <v>131</v>
      </c>
      <c r="E21" s="52">
        <v>80</v>
      </c>
      <c r="F21" s="52">
        <v>80</v>
      </c>
      <c r="G21" s="109" t="s">
        <v>136</v>
      </c>
      <c r="H21" s="190">
        <v>80000</v>
      </c>
      <c r="I21" s="115">
        <v>41955</v>
      </c>
      <c r="J21" s="99" t="s">
        <v>125</v>
      </c>
      <c r="K21" s="99" t="s">
        <v>156</v>
      </c>
      <c r="L21" s="247"/>
    </row>
    <row r="22" spans="1:14" x14ac:dyDescent="0.2">
      <c r="A22" s="80" t="s">
        <v>138</v>
      </c>
      <c r="B22" s="118">
        <v>1000</v>
      </c>
      <c r="C22" s="119" t="s">
        <v>156</v>
      </c>
      <c r="D22" s="119" t="s">
        <v>131</v>
      </c>
      <c r="E22" s="118">
        <v>333</v>
      </c>
      <c r="F22" s="118">
        <v>333</v>
      </c>
      <c r="G22" s="109" t="s">
        <v>136</v>
      </c>
      <c r="H22" s="191">
        <v>333000</v>
      </c>
      <c r="I22" s="115">
        <v>41845</v>
      </c>
      <c r="J22" s="115" t="s">
        <v>125</v>
      </c>
      <c r="K22" s="99" t="s">
        <v>156</v>
      </c>
      <c r="L22" s="121"/>
    </row>
    <row r="23" spans="1:14" x14ac:dyDescent="0.2">
      <c r="A23" s="80" t="s">
        <v>160</v>
      </c>
      <c r="B23" s="118">
        <v>1000</v>
      </c>
      <c r="C23" s="119" t="s">
        <v>156</v>
      </c>
      <c r="D23" s="119" t="s">
        <v>131</v>
      </c>
      <c r="E23" s="201">
        <v>24848</v>
      </c>
      <c r="F23" s="201">
        <v>24848</v>
      </c>
      <c r="G23" s="109" t="s">
        <v>137</v>
      </c>
      <c r="H23" s="191">
        <v>24848000</v>
      </c>
      <c r="I23" s="115">
        <v>42086</v>
      </c>
      <c r="J23" s="99" t="s">
        <v>125</v>
      </c>
      <c r="K23" s="99" t="s">
        <v>156</v>
      </c>
      <c r="L23" s="121"/>
    </row>
    <row r="24" spans="1:14" x14ac:dyDescent="0.2">
      <c r="A24" s="80" t="s">
        <v>170</v>
      </c>
      <c r="B24" s="118">
        <v>1000</v>
      </c>
      <c r="C24" s="119" t="s">
        <v>156</v>
      </c>
      <c r="D24" s="119" t="s">
        <v>131</v>
      </c>
      <c r="E24" s="118">
        <v>1000</v>
      </c>
      <c r="F24" s="118">
        <v>1000</v>
      </c>
      <c r="G24" s="188" t="s">
        <v>189</v>
      </c>
      <c r="H24" s="191">
        <v>1000000</v>
      </c>
      <c r="I24" s="115">
        <v>42123</v>
      </c>
      <c r="J24" s="115" t="s">
        <v>125</v>
      </c>
      <c r="K24" s="99" t="s">
        <v>156</v>
      </c>
      <c r="L24" s="120"/>
      <c r="M24" s="121"/>
    </row>
    <row r="25" spans="1:14" x14ac:dyDescent="0.2">
      <c r="A25" s="80" t="s">
        <v>171</v>
      </c>
      <c r="B25" s="118">
        <v>1000</v>
      </c>
      <c r="C25" s="119" t="s">
        <v>156</v>
      </c>
      <c r="D25" s="119" t="s">
        <v>131</v>
      </c>
      <c r="E25" s="118">
        <v>420</v>
      </c>
      <c r="F25" s="118">
        <v>420</v>
      </c>
      <c r="G25" s="188" t="s">
        <v>189</v>
      </c>
      <c r="H25" s="191">
        <v>420000</v>
      </c>
      <c r="I25" s="120">
        <v>42153</v>
      </c>
      <c r="J25" s="115" t="s">
        <v>125</v>
      </c>
      <c r="K25" s="99" t="s">
        <v>156</v>
      </c>
      <c r="L25" s="120"/>
      <c r="M25" s="121"/>
    </row>
    <row r="26" spans="1:14" x14ac:dyDescent="0.2">
      <c r="A26" s="80" t="s">
        <v>181</v>
      </c>
      <c r="B26" s="118">
        <v>1000</v>
      </c>
      <c r="C26" s="119" t="s">
        <v>156</v>
      </c>
      <c r="D26" s="119" t="s">
        <v>131</v>
      </c>
      <c r="E26" s="118">
        <v>300</v>
      </c>
      <c r="F26" s="118">
        <v>300</v>
      </c>
      <c r="G26" s="188" t="s">
        <v>189</v>
      </c>
      <c r="H26" s="191">
        <v>300000</v>
      </c>
      <c r="I26" s="120">
        <v>42172</v>
      </c>
      <c r="J26" s="115" t="s">
        <v>125</v>
      </c>
      <c r="K26" s="99" t="s">
        <v>156</v>
      </c>
      <c r="L26" s="120"/>
      <c r="M26" s="121"/>
    </row>
    <row r="27" spans="1:14" x14ac:dyDescent="0.2">
      <c r="A27" s="80" t="s">
        <v>182</v>
      </c>
      <c r="B27" s="232">
        <v>10000</v>
      </c>
      <c r="C27" s="231" t="s">
        <v>156</v>
      </c>
      <c r="D27" s="231" t="s">
        <v>131</v>
      </c>
      <c r="E27" s="232">
        <f>626</f>
        <v>626</v>
      </c>
      <c r="F27" s="232">
        <v>312</v>
      </c>
      <c r="G27" s="233" t="s">
        <v>189</v>
      </c>
      <c r="H27" s="235">
        <v>6260000</v>
      </c>
      <c r="I27" s="234">
        <v>42314</v>
      </c>
      <c r="J27" s="234">
        <v>43410</v>
      </c>
      <c r="K27" s="235">
        <v>3140000</v>
      </c>
      <c r="L27" s="235"/>
      <c r="M27" s="121"/>
    </row>
    <row r="28" spans="1:14" x14ac:dyDescent="0.2">
      <c r="A28" s="80" t="s">
        <v>183</v>
      </c>
      <c r="B28" s="118">
        <v>1000</v>
      </c>
      <c r="C28" s="119" t="s">
        <v>203</v>
      </c>
      <c r="D28" s="119" t="s">
        <v>130</v>
      </c>
      <c r="E28" s="118">
        <v>9319</v>
      </c>
      <c r="F28" s="118">
        <v>1864</v>
      </c>
      <c r="G28" s="188" t="s">
        <v>193</v>
      </c>
      <c r="H28" s="191">
        <v>9319000</v>
      </c>
      <c r="I28" s="120">
        <v>42383</v>
      </c>
      <c r="J28" s="120">
        <v>44211</v>
      </c>
      <c r="K28" s="235">
        <f>H28-F28*B28</f>
        <v>7455000</v>
      </c>
      <c r="L28" s="235"/>
      <c r="M28" s="121"/>
      <c r="N28" s="219"/>
    </row>
    <row r="29" spans="1:14" x14ac:dyDescent="0.2">
      <c r="A29" s="2" t="s">
        <v>219</v>
      </c>
      <c r="B29" s="118">
        <v>1000</v>
      </c>
      <c r="C29" s="231" t="s">
        <v>156</v>
      </c>
      <c r="D29" s="231" t="s">
        <v>131</v>
      </c>
      <c r="E29" s="118">
        <v>2000</v>
      </c>
      <c r="F29" s="118">
        <v>2000</v>
      </c>
      <c r="G29" s="188" t="s">
        <v>220</v>
      </c>
      <c r="H29" s="191">
        <v>2000000</v>
      </c>
      <c r="I29" s="120">
        <v>42527</v>
      </c>
      <c r="J29" s="115" t="s">
        <v>125</v>
      </c>
      <c r="K29" s="99" t="s">
        <v>156</v>
      </c>
      <c r="L29" s="120"/>
      <c r="M29" s="121"/>
      <c r="N29" s="219"/>
    </row>
    <row r="30" spans="1:14" x14ac:dyDescent="0.2">
      <c r="A30" s="2" t="s">
        <v>221</v>
      </c>
      <c r="B30" s="118">
        <v>1000</v>
      </c>
      <c r="C30" s="231" t="s">
        <v>156</v>
      </c>
      <c r="D30" s="231" t="s">
        <v>131</v>
      </c>
      <c r="E30" s="118">
        <v>2125</v>
      </c>
      <c r="F30" s="118">
        <v>2125</v>
      </c>
      <c r="G30" s="188" t="s">
        <v>220</v>
      </c>
      <c r="H30" s="191">
        <f>E30*B30</f>
        <v>2125000</v>
      </c>
      <c r="I30" s="120">
        <v>42552</v>
      </c>
      <c r="J30" s="115" t="s">
        <v>125</v>
      </c>
      <c r="K30" s="99" t="s">
        <v>156</v>
      </c>
      <c r="L30" s="120"/>
      <c r="M30" s="121"/>
      <c r="N30" s="219"/>
    </row>
    <row r="31" spans="1:14" x14ac:dyDescent="0.2">
      <c r="A31" s="2" t="s">
        <v>235</v>
      </c>
      <c r="B31" s="118">
        <v>1000</v>
      </c>
      <c r="C31" s="231" t="s">
        <v>156</v>
      </c>
      <c r="D31" s="231" t="s">
        <v>131</v>
      </c>
      <c r="E31" s="118">
        <v>11377</v>
      </c>
      <c r="F31" s="118">
        <v>0</v>
      </c>
      <c r="G31" s="188" t="s">
        <v>189</v>
      </c>
      <c r="H31" s="191">
        <f>E31*B31</f>
        <v>11377000</v>
      </c>
      <c r="I31" s="120">
        <v>42751</v>
      </c>
      <c r="J31" s="234">
        <v>43847</v>
      </c>
      <c r="K31" s="235">
        <f>H31-F31*B31</f>
        <v>11377000</v>
      </c>
      <c r="L31" s="120"/>
      <c r="M31" s="121"/>
      <c r="N31" s="219"/>
    </row>
    <row r="32" spans="1:14" x14ac:dyDescent="0.2">
      <c r="A32" s="2" t="s">
        <v>237</v>
      </c>
      <c r="B32" s="118">
        <v>1000</v>
      </c>
      <c r="C32" s="231" t="s">
        <v>156</v>
      </c>
      <c r="D32" s="231" t="s">
        <v>131</v>
      </c>
      <c r="E32" s="118">
        <v>2270</v>
      </c>
      <c r="F32" s="118">
        <v>0</v>
      </c>
      <c r="G32" s="188" t="s">
        <v>238</v>
      </c>
      <c r="H32" s="191">
        <v>2270000</v>
      </c>
      <c r="I32" s="120">
        <v>42772</v>
      </c>
      <c r="J32" s="234">
        <v>43502</v>
      </c>
      <c r="K32" s="235">
        <v>2270000</v>
      </c>
      <c r="L32" s="120"/>
      <c r="M32" s="121"/>
      <c r="N32" s="219"/>
    </row>
    <row r="33" spans="1:12" x14ac:dyDescent="0.2">
      <c r="A33" s="205" t="s">
        <v>116</v>
      </c>
      <c r="B33" s="205"/>
      <c r="C33" s="205"/>
      <c r="D33" s="205"/>
      <c r="E33" s="205"/>
      <c r="F33" s="205"/>
      <c r="G33" s="206"/>
      <c r="H33" s="207">
        <v>146872000</v>
      </c>
      <c r="I33" s="208"/>
      <c r="J33" s="208"/>
      <c r="K33" s="207">
        <v>22242000</v>
      </c>
      <c r="L33" s="240"/>
    </row>
    <row r="34" spans="1:12" x14ac:dyDescent="0.2">
      <c r="C34" s="121"/>
      <c r="H34" s="240"/>
      <c r="K34" s="240"/>
    </row>
    <row r="35" spans="1:12" x14ac:dyDescent="0.2">
      <c r="C35" s="121"/>
      <c r="F35" s="238"/>
      <c r="G35" s="238"/>
    </row>
    <row r="36" spans="1:12" x14ac:dyDescent="0.2">
      <c r="H36" s="93"/>
    </row>
    <row r="37" spans="1:12" x14ac:dyDescent="0.2">
      <c r="H37" s="240"/>
    </row>
    <row r="39" spans="1:12" x14ac:dyDescent="0.2">
      <c r="H39" s="93"/>
    </row>
    <row r="40" spans="1:12" x14ac:dyDescent="0.2">
      <c r="H40" s="94"/>
    </row>
  </sheetData>
  <mergeCells count="1">
    <mergeCell ref="A1:K1"/>
  </mergeCells>
  <phoneticPr fontId="27" type="noConversion"/>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Arkusze</vt:lpstr>
      </vt:variant>
      <vt:variant>
        <vt:i4>6</vt:i4>
      </vt:variant>
    </vt:vector>
  </HeadingPairs>
  <TitlesOfParts>
    <vt:vector size="6" baseType="lpstr">
      <vt:lpstr>FAST FINANCE S.A.</vt:lpstr>
      <vt:lpstr>Bilans</vt:lpstr>
      <vt:lpstr>Rach. Zysków i Strat</vt:lpstr>
      <vt:lpstr>Zmiany w kapitale</vt:lpstr>
      <vt:lpstr>Wskaźniki finansowe</vt:lpstr>
      <vt:lpstr>Akcje i obligacje</vt:lpstr>
    </vt:vector>
  </TitlesOfParts>
  <Manager/>
  <Company>FAST FINANCE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NOBILI PARTNERS</cp:lastModifiedBy>
  <cp:lastPrinted>2016-03-18T11:05:42Z</cp:lastPrinted>
  <dcterms:created xsi:type="dcterms:W3CDTF">2014-05-05T23:42:10Z</dcterms:created>
  <dcterms:modified xsi:type="dcterms:W3CDTF">2017-06-20T06:26:06Z</dcterms:modified>
  <cp:category/>
</cp:coreProperties>
</file>